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730" windowHeight="11760"/>
  </bookViews>
  <sheets>
    <sheet name="Лист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88" i="1" l="1"/>
  <c r="R29" i="1"/>
  <c r="S29" i="1" s="1"/>
  <c r="R28" i="1"/>
  <c r="S28" i="1" s="1"/>
  <c r="R27" i="1"/>
  <c r="S27" i="1" s="1"/>
  <c r="R26" i="1"/>
  <c r="S26" i="1" s="1"/>
  <c r="R25" i="1"/>
  <c r="S25" i="1" s="1"/>
  <c r="R24" i="1"/>
  <c r="S24" i="1" s="1"/>
  <c r="R23" i="1"/>
  <c r="S23" i="1" s="1"/>
  <c r="R22" i="1"/>
  <c r="S22" i="1" s="1"/>
  <c r="R21" i="1"/>
  <c r="R20" i="1"/>
  <c r="S20" i="1" s="1"/>
  <c r="R19" i="1"/>
  <c r="S19" i="1" s="1"/>
  <c r="R18" i="1"/>
  <c r="S18" i="1" s="1"/>
  <c r="R16" i="1"/>
  <c r="S16" i="1" s="1"/>
  <c r="R15" i="1"/>
  <c r="S15" i="1" s="1"/>
  <c r="R118" i="1" l="1"/>
  <c r="R117" i="1"/>
  <c r="R116" i="1"/>
  <c r="R115" i="1"/>
  <c r="R114" i="1"/>
  <c r="R113" i="1"/>
  <c r="R112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S95" i="1"/>
  <c r="R95" i="1"/>
  <c r="S94" i="1"/>
  <c r="R94" i="1"/>
  <c r="S93" i="1"/>
  <c r="R93" i="1"/>
  <c r="S92" i="1"/>
  <c r="R92" i="1"/>
  <c r="S91" i="1"/>
  <c r="R91" i="1"/>
  <c r="S90" i="1"/>
  <c r="R90" i="1"/>
  <c r="S89" i="1"/>
  <c r="R89" i="1"/>
  <c r="S85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N24" i="1"/>
  <c r="N23" i="1" s="1"/>
  <c r="N15" i="1" s="1"/>
  <c r="N87" i="1"/>
  <c r="N86" i="1" s="1"/>
  <c r="N48" i="1" s="1"/>
  <c r="N17" i="1" s="1"/>
  <c r="N14" i="1" l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2" i="1"/>
  <c r="Q21" i="1"/>
  <c r="Q20" i="1"/>
  <c r="Q19" i="1"/>
  <c r="Q18" i="1"/>
  <c r="Q16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R88" i="1" s="1"/>
  <c r="S88" i="1" s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2" i="1"/>
  <c r="H21" i="1"/>
  <c r="H20" i="1"/>
  <c r="H19" i="1"/>
  <c r="H18" i="1"/>
  <c r="H16" i="1"/>
  <c r="G23" i="1"/>
  <c r="O118" i="1"/>
  <c r="O117" i="1"/>
  <c r="O116" i="1"/>
  <c r="O115" i="1"/>
  <c r="O114" i="1"/>
  <c r="O113" i="1"/>
  <c r="O112" i="1"/>
  <c r="O111" i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95" i="1"/>
  <c r="O94" i="1"/>
  <c r="O93" i="1"/>
  <c r="O92" i="1"/>
  <c r="O91" i="1"/>
  <c r="O90" i="1"/>
  <c r="O89" i="1"/>
  <c r="O88" i="1"/>
  <c r="O85" i="1"/>
  <c r="O84" i="1"/>
  <c r="O83" i="1"/>
  <c r="O82" i="1"/>
  <c r="O81" i="1"/>
  <c r="O80" i="1"/>
  <c r="O79" i="1"/>
  <c r="O78" i="1"/>
  <c r="O77" i="1"/>
  <c r="O76" i="1"/>
  <c r="O75" i="1"/>
  <c r="O74" i="1"/>
  <c r="O73" i="1"/>
  <c r="O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2" i="1"/>
  <c r="O21" i="1"/>
  <c r="O20" i="1"/>
  <c r="O19" i="1"/>
  <c r="O18" i="1"/>
  <c r="O16" i="1"/>
  <c r="M23" i="1" l="1"/>
  <c r="M15" i="1" s="1"/>
  <c r="M24" i="1"/>
  <c r="M86" i="1"/>
  <c r="M48" i="1" s="1"/>
  <c r="M17" i="1" s="1"/>
  <c r="M87" i="1"/>
  <c r="L23" i="1"/>
  <c r="L24" i="1"/>
  <c r="L86" i="1"/>
  <c r="L87" i="1"/>
  <c r="M14" i="1" l="1"/>
  <c r="H87" i="1"/>
  <c r="R87" i="1" s="1"/>
  <c r="S87" i="1" s="1"/>
  <c r="Q87" i="1"/>
  <c r="Q24" i="1"/>
  <c r="H24" i="1"/>
  <c r="Q86" i="1"/>
  <c r="H86" i="1"/>
  <c r="R86" i="1" s="1"/>
  <c r="S86" i="1" s="1"/>
  <c r="H23" i="1"/>
  <c r="Q23" i="1"/>
  <c r="L48" i="1"/>
  <c r="L15" i="1"/>
  <c r="K24" i="1"/>
  <c r="O24" i="1" s="1"/>
  <c r="K87" i="1"/>
  <c r="O87" i="1" s="1"/>
  <c r="H15" i="1" l="1"/>
  <c r="Q15" i="1"/>
  <c r="L14" i="1"/>
  <c r="K86" i="1"/>
  <c r="K23" i="1"/>
  <c r="Q48" i="1"/>
  <c r="H48" i="1"/>
  <c r="R48" i="1" s="1"/>
  <c r="L17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O23" i="1" l="1"/>
  <c r="K15" i="1"/>
  <c r="Q17" i="1"/>
  <c r="H17" i="1"/>
  <c r="R17" i="1" s="1"/>
  <c r="S17" i="1" s="1"/>
  <c r="O86" i="1"/>
  <c r="K48" i="1"/>
  <c r="Q14" i="1"/>
  <c r="H14" i="1"/>
  <c r="R14" i="1" s="1"/>
  <c r="O48" i="1" l="1"/>
  <c r="K17" i="1"/>
  <c r="O17" i="1" s="1"/>
  <c r="O15" i="1"/>
  <c r="K14" i="1" l="1"/>
  <c r="O14" i="1" l="1"/>
  <c r="S14" i="1"/>
</calcChain>
</file>

<file path=xl/sharedStrings.xml><?xml version="1.0" encoding="utf-8"?>
<sst xmlns="http://schemas.openxmlformats.org/spreadsheetml/2006/main" count="426" uniqueCount="268">
  <si>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</si>
  <si>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</si>
  <si>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</si>
  <si>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Отклонение от плана финансирования по итогам отчетного периода</t>
  </si>
  <si>
    <t>Причины отклонений</t>
  </si>
  <si>
    <t>Всего</t>
  </si>
  <si>
    <t>I квартал</t>
  </si>
  <si>
    <t>II квартал</t>
  </si>
  <si>
    <t>III квартал</t>
  </si>
  <si>
    <t>IV квартал</t>
  </si>
  <si>
    <t>млн. рублей (с НДС)</t>
  </si>
  <si>
    <t>%</t>
  </si>
  <si>
    <t>План</t>
  </si>
  <si>
    <t>Факт</t>
  </si>
  <si>
    <t>Приложение N 10
к приказу Минэнерго России
от 25 апреля 2018 г. N 320</t>
  </si>
  <si>
    <t>Оценка полной стоимости инвестиционного проекта в прогнозных ценах соответствующих лет, млн. рублей</t>
  </si>
  <si>
    <t>0</t>
  </si>
  <si>
    <t>ВСЕГО по инвестиционной программе, в том числе:</t>
  </si>
  <si>
    <t>Г</t>
  </si>
  <si>
    <t>МУП "Дюртюлинские Э и ТС"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</si>
  <si>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</si>
  <si>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</si>
  <si>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</si>
  <si>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</si>
  <si>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</si>
  <si>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</si>
  <si>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</si>
  <si>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</si>
  <si>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</si>
  <si>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</si>
  <si>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</si>
  <si>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</si>
  <si>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</si>
  <si>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</si>
  <si>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</si>
  <si>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</si>
  <si>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</si>
  <si>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</si>
  <si>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</si>
  <si>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</si>
  <si>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</si>
  <si>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</si>
  <si>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</si>
  <si>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</si>
  <si>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</si>
  <si>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</si>
  <si>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</si>
  <si>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</si>
  <si>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</si>
  <si>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</si>
  <si>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</si>
  <si>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</si>
  <si>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</si>
  <si>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</si>
  <si>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</si>
  <si>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</si>
  <si>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</si>
  <si>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</si>
  <si>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</si>
  <si>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</si>
  <si>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</si>
  <si>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1.1.4.1.1</t>
  </si>
  <si>
    <t>Строительство сетей электроснабжения части территории, ограниченной улицами Магистральная, Лесная ГП г.Дюртюли МР Дюртюлинский район РБ с установкой КТПН-400кВА -2 шт., ЛЭП 7,7 км</t>
  </si>
  <si>
    <t>I_1.1.4.1.1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</si>
  <si>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</si>
  <si>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</si>
  <si>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</si>
  <si>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</si>
  <si>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</si>
  <si>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</si>
  <si>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1.2.1.1.1</t>
  </si>
  <si>
    <t>Реконструкция с заменой трансформатора 160 кВА на 250 кВА в ТП-1046 г.Дюртюли ул.Садовая</t>
  </si>
  <si>
    <t>Н_1.2.1.1.1</t>
  </si>
  <si>
    <t>1.2.1.1.2</t>
  </si>
  <si>
    <t>Реконструкция с заменой  трансформатора 160 кВА на 250 кВА в ТП-1091 г.Дюртюли ул.Октябрьская</t>
  </si>
  <si>
    <t>Н_1.2.1.1.2</t>
  </si>
  <si>
    <t>1.2.1.1.3</t>
  </si>
  <si>
    <t>Реконструкция с заменой  КТП-5006 с ТМ-250 кВА на КТПН с ТМГ-250 кВА в с.Семилетка</t>
  </si>
  <si>
    <t>Н_1.2.1.1.3</t>
  </si>
  <si>
    <t>1.2.1.1.4</t>
  </si>
  <si>
    <t>Н_1.2.1.1.4</t>
  </si>
  <si>
    <t>1.2.1.1.5</t>
  </si>
  <si>
    <t>Н_1.2.1.1.5</t>
  </si>
  <si>
    <t>1.2.1.1.6</t>
  </si>
  <si>
    <t>Н_1.2.1.1.6</t>
  </si>
  <si>
    <t>1.2.1.1.7</t>
  </si>
  <si>
    <t>Н_1.2.1.1.7</t>
  </si>
  <si>
    <t>1.2.1.1.8</t>
  </si>
  <si>
    <t>Н_1.2.1.1.8</t>
  </si>
  <si>
    <t>1.2.1.1.9</t>
  </si>
  <si>
    <t>Реконструкция с заменой  КТП-1020 с ТМ 400кВА на КТПН с ТМГ 630кВА г.Дюртюли ул.Агидель</t>
  </si>
  <si>
    <t>Н_1.2.1.1.9</t>
  </si>
  <si>
    <t>1.2.1.1.10</t>
  </si>
  <si>
    <t>Н_1.2.1.1.10</t>
  </si>
  <si>
    <t>1.2.1.1.11</t>
  </si>
  <si>
    <t>Реконструкция с заменой КТП-5014 с ТМ 250кВА на КТПН с ТМГ 400кВА с.Семилетка</t>
  </si>
  <si>
    <t>Н_1.2.1.1.11</t>
  </si>
  <si>
    <t>1.2.1.1.12</t>
  </si>
  <si>
    <t>Реконструкция ТП-5004 Замена 2-х трансформаторов  200 кВА на 250 кВА с.Семилетка</t>
  </si>
  <si>
    <t>Н_1.2.1.1.12</t>
  </si>
  <si>
    <t>1.2.1.1.13</t>
  </si>
  <si>
    <t>Реконструкция ТП-1017 Замена трансформатора  315 кВА на 400 кВА г. Дюртюли ул.Садовая</t>
  </si>
  <si>
    <t>Н_1.2.1.1.13</t>
  </si>
  <si>
    <t>1.2.1.1.14</t>
  </si>
  <si>
    <t>Н_1.2.1.1.14</t>
  </si>
  <si>
    <t>1.2.1.1.15</t>
  </si>
  <si>
    <t>Реконструкция ТП-1089 Замена 2-х трансформаторов  250КВА на 400КВА г. Дюртюли ул.Садовая</t>
  </si>
  <si>
    <t>Н_1.2.1.1.15</t>
  </si>
  <si>
    <t>1.2.1.1.16</t>
  </si>
  <si>
    <t>Реконструкция ТП-1005 Замена трансформатора  400КВА на 630КВА г. Дюртюли ул.Ленина 40</t>
  </si>
  <si>
    <t>Н_1.2.1.1.16</t>
  </si>
  <si>
    <t>1.2.1.1.17</t>
  </si>
  <si>
    <t>Н_1.2.1.1.17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</si>
  <si>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</si>
  <si>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</si>
  <si>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</si>
  <si>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</si>
  <si>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</si>
  <si>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</si>
  <si>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</si>
  <si>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Н_1.2.2.1.1</t>
  </si>
  <si>
    <t>1.2.2.1.2</t>
  </si>
  <si>
    <t>Н_1.2.2.1.2</t>
  </si>
  <si>
    <t>1.2.2.1.3</t>
  </si>
  <si>
    <t>Реконструкция ВЛ-6 кВ  фид.19-19 ПС "Манчарово" с.Семилетка замена АС-70 на СИП 3 1х95- 3,4 км</t>
  </si>
  <si>
    <t>Н_1.2.2.1.3</t>
  </si>
  <si>
    <t>1.2.2.1.4</t>
  </si>
  <si>
    <t>Н_1.2.2.1.4</t>
  </si>
  <si>
    <t>1.2.2.1.5</t>
  </si>
  <si>
    <t>Н_1.2.2.1.5</t>
  </si>
  <si>
    <t>1.2.2.1.6</t>
  </si>
  <si>
    <t>Н_1.2.2.1.6</t>
  </si>
  <si>
    <t>1.2.2.1.7</t>
  </si>
  <si>
    <t>Реконструкция ВЛ-6кВ резервное электроснабжение водозабора "Венеция" г.Дюртюли РБ-1, 1 км</t>
  </si>
  <si>
    <t>Н_1.2.2.1.7</t>
  </si>
  <si>
    <t>1.2.2.1.8</t>
  </si>
  <si>
    <t>Н_1.2.2.1.8</t>
  </si>
  <si>
    <t>1.2.2.1.9</t>
  </si>
  <si>
    <t>Н_1.2.2.1.9</t>
  </si>
  <si>
    <t>1.2.2.1.10</t>
  </si>
  <si>
    <t>Н_1.2.2.1.10</t>
  </si>
  <si>
    <t>1.2.2.1.11</t>
  </si>
  <si>
    <t>Н_1.2.2.1.11</t>
  </si>
  <si>
    <t>1.2.2.1.12</t>
  </si>
  <si>
    <t>Реконструкция КЛ-6кВ и 2БКТП 6/0,4 кВ с ТМГ 1000 кВа для электроснабжения 3-го микрорайона многоэтажной застройки и социальных объектов (2БКТП- 1 шт, КЛ-6 кВ - 1,06 км)</t>
  </si>
  <si>
    <t>Н_1.2.2.1.12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</si>
  <si>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</si>
  <si>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</si>
  <si>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</si>
  <si>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</si>
  <si>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</si>
  <si>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Установка приборов учета, класс напряжения 0,22 (0,4) кВ, всего, в том числе:</t>
  </si>
  <si>
    <t>1.2.3.1.1</t>
  </si>
  <si>
    <t>Н_1.2.3.1.1</t>
  </si>
  <si>
    <t>1.2.3.2</t>
  </si>
  <si>
    <t>Установка приборов учета, класс напряжения 6 (10) кВ, всего, в том числе:</t>
  </si>
  <si>
    <t>1.2.3.3</t>
  </si>
  <si>
    <t>Установка приборов учета, класс напряжения 35 кВ, всего, в том числе:</t>
  </si>
  <si>
    <t>1.2.3.4</t>
  </si>
  <si>
    <t>Установка приборов учета, класс напряжения 110 кВ и выше, всего, в том числе:</t>
  </si>
  <si>
    <t>1.2.3.5</t>
  </si>
  <si>
    <t>Включение приборов учета в систему сбора и передачи данных, класс напряжения 0,22 (0,4) кВ, всего, в том числе:</t>
  </si>
  <si>
    <t>1.2.3.6</t>
  </si>
  <si>
    <t>Включение приборов учета в систему сбора и передачи данных, класс напряжения 6 (10) кВ, всего, в том числе:</t>
  </si>
  <si>
    <t>1.2.3.7</t>
  </si>
  <si>
    <t>Включение приборов учета в систему сбора и передачи данных, класс напряжения 35 кВ, всего, в том числе:</t>
  </si>
  <si>
    <t>1.2.3.8</t>
  </si>
  <si>
    <t>Включение приборов учета в систему сбора и передачи данных, класс напряжения 110 кВ и выше,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</si>
  <si>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</si>
  <si>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</si>
  <si>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</si>
  <si>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</si>
  <si>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</si>
  <si>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</si>
  <si>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</si>
  <si>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</si>
  <si>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</si>
  <si>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</si>
  <si>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</si>
  <si>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</si>
  <si>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</si>
  <si>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</si>
  <si>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</si>
  <si>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</si>
  <si>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</si>
  <si>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</si>
  <si>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</si>
  <si>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1.6.1</t>
  </si>
  <si>
    <t>Н_1.6.1</t>
  </si>
  <si>
    <t>1.6.2</t>
  </si>
  <si>
    <t>Н_1.6.2</t>
  </si>
  <si>
    <t>1.6.3</t>
  </si>
  <si>
    <t>Н_1.6.3</t>
  </si>
  <si>
    <t>1.6.4</t>
  </si>
  <si>
    <t>1.6.5</t>
  </si>
  <si>
    <t>Н_1.6.5</t>
  </si>
  <si>
    <t>1.6.6</t>
  </si>
  <si>
    <t>Н_1.6.6</t>
  </si>
  <si>
    <t>Реконструкция с заменой  КТП-5022 с ТМ-180 кВА на КТПН с ТМГ-250 кВА в с.Семилетка (корректировка с заменой на ТМГ-250 кВА без шкафа КТПН)</t>
  </si>
  <si>
    <t>Реконструкция с заменой  КТП-1021 с ТМ 160кВА на КТПН с ТМГ 250кВА г.Дюртюли ул. 70-лет Октября, корректировка - Реконструкция с заменой КТПН-1102 с ТМ-400 кВА на КТПН с ТМГ-630 кВА по ул. Бельская г.Дюртюли РБ</t>
  </si>
  <si>
    <t>Реконструкция с заменой  КТП-1014 с ТМ 250кВА на КТПН с ТМГ 250кВА г.Дюртюли (Сарманай) ,  корректировка - Реконструкция с заменой КТПН-1033 с ТМ-400 кВА на КТПН с ТМГ-630 кВА по ул. Электрическая г.Дюртюли РБ</t>
  </si>
  <si>
    <t>Реконструкция с заменой КТП-4285 с ТМ 100кВА на КТПН с ТМГ 250кВА с.Исмайлово</t>
  </si>
  <si>
    <t>Реконструкция ТП-1023 Замена 2-х трансформаторов  160кВА на 250кВА г. Дюртюли ул.Мусина, (корректировка  на 1 трансформатор  160кВА на 250кВА)</t>
  </si>
  <si>
    <t>Реконструкция 2-х цепной ВЛ6кВ фид.16-14 и 16-07 с заменой неизолированного провода АС95 на КЛ-6кВ марки АСБ3х150, г. Дюртюли ул. Г.Шаймуратова -2,6 км</t>
  </si>
  <si>
    <t>Реконструкция КЛ-6кВ и 2БКТП 6/0,4 кВ с ТМГ 400 кВа для электроснабжения 4-го микрорайона многоэтажной застройки и социальных объектов -1.1 км</t>
  </si>
  <si>
    <t>Реконструкция 2х цепной ВЛ-6 кВ  фид.16-07 и 16-14 от ТП-1035 до ул.Матросова на КЛ-6кВ марки АСБ 3х150 по ул.Ленина -2,4 км (корректировка на 2019г. 1,2км)</t>
  </si>
  <si>
    <t>Покупка: Вахтовый автобус ГАЗ-Соболь</t>
  </si>
  <si>
    <t>1.6.7</t>
  </si>
  <si>
    <t>J_1.6.7</t>
  </si>
  <si>
    <t>Реконструкция с заменой КТП-1098 с ТМ 160кВА на КТПН с ТМГ 400кВА г.Дюртюли ул. Талалихина</t>
  </si>
  <si>
    <t>Покупка:А/кран КС-45734 на шасси КамАЗ-43253</t>
  </si>
  <si>
    <t>Покупка: Баровая грунторезная машина БГМ-2</t>
  </si>
  <si>
    <t>Реконструкция с заменой  КТП-1090 с ТМ 160кВА на КТПН с ТМГ 250кВА г.Дюртюли ул.Маринеско</t>
  </si>
  <si>
    <t xml:space="preserve">Остаток финансирования капитальных вложений на конец отчетного периода в прогнозных ценах соответствующих лет, млн. рублей (с НДС) </t>
  </si>
  <si>
    <t>Реконструкция ТП-1070 (корр. РП-1004) Замена трансформатора  400КВА на 630КВА г. Дюртюли ул.Матросова</t>
  </si>
  <si>
    <t>1.2.1.1.18</t>
  </si>
  <si>
    <t>Реконструкция КТПН-1111 с заменой КТПН с ТМ-400 кВА КТПН с ТМГ-630 кВА  г. Дюртюли, ул.Акъярская</t>
  </si>
  <si>
    <t>К_1.2.1.1.18</t>
  </si>
  <si>
    <t>1.2.1.1.19</t>
  </si>
  <si>
    <t>Реконструкция КТПН-1120  Замена трансформатора  250 кВА на 400 кВА г. Дюртюли ул.Чишминская</t>
  </si>
  <si>
    <t>К_1.2.1.1.19</t>
  </si>
  <si>
    <t>Реконструкция ВЛ-6 кВ 2х цепной фид.16-01 и 16-18 от опоры №30 до №52 на КЛ-6кВ марки АСБ 3х150 по ул.З.Зарипова -3,07 км</t>
  </si>
  <si>
    <t>Реконструкция 2-х цепной ВЛ-6 кВ  фид.16-07 и 16-14 ПС "Дюртюли"от оп.№1 до ул.Г.Шаймуратова замена АС-95 на СИП 3 1х120 -(1,62х2) км</t>
  </si>
  <si>
    <t>Покупка : Прицеп -кабельный транспортёр                 К-2</t>
  </si>
  <si>
    <t>1.6.8</t>
  </si>
  <si>
    <t xml:space="preserve">Покупка :Экскаватор-погрузчик JCB 3CХ с навесным ямобуром </t>
  </si>
  <si>
    <t>K_1.6.8</t>
  </si>
  <si>
    <t>1.6.9</t>
  </si>
  <si>
    <t>K_1.6.9</t>
  </si>
  <si>
    <t>1.6.10</t>
  </si>
  <si>
    <t>Покупка :Измельчитель веток типа Егерь 750</t>
  </si>
  <si>
    <t>K_1.6.10</t>
  </si>
  <si>
    <t>1.6.11</t>
  </si>
  <si>
    <t>Двухпостовой сварочный агрегат</t>
  </si>
  <si>
    <t>K_1.6.11</t>
  </si>
  <si>
    <t>1.6.12</t>
  </si>
  <si>
    <t>K_1.6.12</t>
  </si>
  <si>
    <t xml:space="preserve">Фактический объем финансирования капитальных вложений на 01.01.2021 года, млн. рублей </t>
  </si>
  <si>
    <t xml:space="preserve">Остаток финансирования капитальных вложений на 01.01.2021года в прогнозных ценах соответствующих лет, млн. рублей </t>
  </si>
  <si>
    <t>Финансирование капитальных вложений 2021 года, млн. рублей (с НДС)</t>
  </si>
  <si>
    <r>
      <t xml:space="preserve">1.1.1.1                             </t>
    </r>
    <r>
      <rPr>
        <u/>
        <sz val="12"/>
        <rFont val="Times New Roman"/>
        <family val="1"/>
        <charset val="204"/>
      </rPr>
      <t>2017г. Класс напряжения НН</t>
    </r>
  </si>
  <si>
    <r>
      <t xml:space="preserve">Технологическое присоединение энергопринимающих устройств потребителей максимальной мощностью до 15 кВт включительно, всего </t>
    </r>
    <r>
      <rPr>
        <u/>
        <sz val="14"/>
        <rFont val="Times New Roman"/>
        <family val="1"/>
        <charset val="204"/>
      </rPr>
      <t>(класс напряжения НН 0,4кВ)</t>
    </r>
  </si>
  <si>
    <r>
      <t xml:space="preserve">1.1.1.1                             </t>
    </r>
    <r>
      <rPr>
        <u/>
        <sz val="12"/>
        <rFont val="Times New Roman"/>
        <family val="1"/>
        <charset val="204"/>
      </rPr>
      <t>2018г. Класс напряжения НН</t>
    </r>
  </si>
  <si>
    <r>
      <t xml:space="preserve">1.1.1.1                             </t>
    </r>
    <r>
      <rPr>
        <u/>
        <sz val="12"/>
        <rFont val="Times New Roman"/>
        <family val="1"/>
        <charset val="204"/>
      </rPr>
      <t>2019г. Класс напряжения НН</t>
    </r>
  </si>
  <si>
    <r>
      <t xml:space="preserve">1.1.1.1                             </t>
    </r>
    <r>
      <rPr>
        <u/>
        <sz val="12"/>
        <rFont val="Times New Roman"/>
        <family val="1"/>
        <charset val="204"/>
      </rPr>
      <t>2020 г. Класс напряжения НН</t>
    </r>
  </si>
  <si>
    <r>
      <t xml:space="preserve">1.1.1.1                             </t>
    </r>
    <r>
      <rPr>
        <u/>
        <sz val="12"/>
        <rFont val="Times New Roman"/>
        <family val="1"/>
        <charset val="204"/>
      </rPr>
      <t>2021 г. Класс напряжения НН</t>
    </r>
  </si>
  <si>
    <t>1.1.1.2 2021 г. Класс напряжения НН</t>
  </si>
  <si>
    <t>Реконструкция 2-х цепной ВЛ-6 кВ  фид.16-01 и 16-18 ПС "Дюртюли"от оп.№1 до оп.№42 замена АС-95 на СИП 3 1х120 - 2,91 км</t>
  </si>
  <si>
    <t>Реконструкция ВЛ-10 кВ с заменой  АС на СИП и существующих КТПН с. Москово с заменой КТПН с ТМ-160 кВА на КТПН с ТМГ-250 кВА- 3 шт, остаток на 2021г. замена ЛЭП на СИП -корр.7,5 км.</t>
  </si>
  <si>
    <t>Реконструкция 2х цепной ВЛ-6 кВ  фид.17-16 и 17-08 на КЛ-6кВ марки АСБ 3х150 по ул.Матросова -3,2 км (корректировка - замена ЛЭП на СИП 3)</t>
  </si>
  <si>
    <t>Реконструкция  ВЛ-6 кВ  фид.20-12 ПС "Танып"от оп.№1 замена АС-70 на СИП 3 1х95 - 6,0 км</t>
  </si>
  <si>
    <t>Программа развития средств учета и контроля электроэнергии (Приборы учета с АСКУЭ- 1560 шт)</t>
  </si>
  <si>
    <t>1.2.4.1.1</t>
  </si>
  <si>
    <t>Реконструкция административно- производственной базы по ул.Горшкова 6 г.Дюртюли РБ</t>
  </si>
  <si>
    <t>L_1.2.4.1.1</t>
  </si>
  <si>
    <t>Покупка:Бортовой автомобиль самосвал ГАЗ-САЗ-2507</t>
  </si>
  <si>
    <t>Покупка:Автоподъемник АПТ-17 (18)Э -2 шт( Корректировка Камаз-самосвал 65116-7058)</t>
  </si>
  <si>
    <t>L_1.6.4</t>
  </si>
  <si>
    <t xml:space="preserve">Покупка:Станция передвижная электротехническая испытательно-измерительная СПЭИИ </t>
  </si>
  <si>
    <t>Покупка :Автомобиль УАЗ 374195-567</t>
  </si>
  <si>
    <t xml:space="preserve">Покупка : Оргтехника </t>
  </si>
  <si>
    <t>1.6.13</t>
  </si>
  <si>
    <t>Покупка:Вахтовый автобус ГАЗ А62R33</t>
  </si>
  <si>
    <t>L_1.6.13</t>
  </si>
  <si>
    <t>4,6</t>
  </si>
  <si>
    <t>нд</t>
  </si>
  <si>
    <r>
      <t xml:space="preserve"> Форма 10. Отчет об исполнении плана финансирования капитальных вложений по инвестиционным проектам инвестиционной программы (квартальный)
                         за III квартал 2021 года
                                                  Отчет о реализации инвестиционной программы МУП Дюртюлинские электрические и тепловые сети                                                                                                                                                                                                                                                                                         
                                                                                                         полное наименование субъекта электроэнергетики
Год раскрытия информации: 2021год
</t>
    </r>
    <r>
      <rPr>
        <b/>
        <u/>
        <sz val="11"/>
        <color theme="1"/>
        <rFont val="Times New Roman"/>
        <family val="1"/>
        <charset val="204"/>
      </rPr>
      <t xml:space="preserve">Утвержденные плановые значения показателей приведены в соответствии с  приказом Минпрома РБ  № 353-О от 27.12.2016 г., №286-О от 16.11.2018 г., №210-О от 23.07.2019 г. №187-О от 17.07.2020г., </t>
    </r>
    <r>
      <rPr>
        <b/>
        <u/>
        <sz val="11"/>
        <color rgb="FFFF0000"/>
        <rFont val="Times New Roman"/>
        <family val="1"/>
        <charset val="204"/>
      </rPr>
      <t>№131-О от 04.08.2021 г.</t>
    </r>
    <r>
      <rPr>
        <b/>
        <sz val="11"/>
        <color theme="1"/>
        <rFont val="Times New Roman"/>
        <family val="1"/>
        <charset val="204"/>
      </rPr>
      <t xml:space="preserve">
                            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реквизиты решения органа исполнительной власти, утвердившего инвестиционную программу</t>
    </r>
  </si>
  <si>
    <t>Увеличение количества заявок на технологическое присоединение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</si>
</sst>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name val="Helv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rgb="FF222222"/>
      <name val="Times New Roman"/>
      <family val="1"/>
      <charset val="204"/>
    </font>
    <font>
      <b/>
      <sz val="11"/>
      <color rgb="FF22222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0" fontId="3" fillId="0" borderId="0"/>
  </cellStyleXfs>
  <cellXfs count="65">
    <xf numFmtId="0" fontId="0" fillId="0" borderId="0" xfId="0"/>
    <xf numFmtId="0" fontId="5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/>
    <xf numFmtId="2" fontId="0" fillId="0" borderId="0" xfId="0" applyNumberFormat="1" applyFont="1" applyFill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left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2" fontId="7" fillId="0" borderId="10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vertical="top" wrapText="1"/>
    </xf>
    <xf numFmtId="0" fontId="7" fillId="0" borderId="10" xfId="0" applyFont="1" applyFill="1" applyBorder="1" applyAlignment="1">
      <alignment horizontal="center" vertical="top" wrapText="1"/>
    </xf>
    <xf numFmtId="49" fontId="10" fillId="0" borderId="9" xfId="2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2" fillId="0" borderId="9" xfId="2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2" xfId="3" applyFont="1" applyFill="1" applyBorder="1" applyAlignment="1">
      <alignment horizontal="justify" vertical="center" wrapText="1"/>
    </xf>
    <xf numFmtId="49" fontId="10" fillId="0" borderId="13" xfId="2" applyNumberFormat="1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center" vertical="center" wrapText="1"/>
    </xf>
    <xf numFmtId="49" fontId="2" fillId="0" borderId="13" xfId="2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left" vertical="center" wrapText="1"/>
    </xf>
    <xf numFmtId="49" fontId="2" fillId="0" borderId="9" xfId="0" applyNumberFormat="1" applyFont="1" applyFill="1" applyBorder="1" applyAlignment="1">
      <alignment horizontal="left" vertical="center" wrapText="1"/>
    </xf>
    <xf numFmtId="49" fontId="2" fillId="0" borderId="14" xfId="2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left" vertical="center" wrapText="1"/>
    </xf>
    <xf numFmtId="4" fontId="10" fillId="0" borderId="9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4" fontId="9" fillId="0" borderId="9" xfId="0" applyNumberFormat="1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 wrapText="1"/>
    </xf>
    <xf numFmtId="2" fontId="13" fillId="2" borderId="9" xfId="0" applyNumberFormat="1" applyFont="1" applyFill="1" applyBorder="1" applyAlignment="1">
      <alignment horizontal="center" vertical="center" wrapText="1"/>
    </xf>
    <xf numFmtId="2" fontId="9" fillId="2" borderId="9" xfId="0" applyNumberFormat="1" applyFont="1" applyFill="1" applyBorder="1" applyAlignment="1">
      <alignment horizontal="center" vertic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4" fontId="13" fillId="0" borderId="9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vertical="top" wrapText="1"/>
    </xf>
    <xf numFmtId="0" fontId="4" fillId="0" borderId="9" xfId="0" applyFont="1" applyFill="1" applyBorder="1" applyAlignment="1">
      <alignment vertical="top" wrapText="1"/>
    </xf>
    <xf numFmtId="2" fontId="9" fillId="0" borderId="9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top" wrapText="1"/>
    </xf>
    <xf numFmtId="4" fontId="8" fillId="0" borderId="0" xfId="0" applyNumberFormat="1" applyFont="1" applyFill="1" applyAlignment="1">
      <alignment vertical="top" wrapText="1"/>
    </xf>
    <xf numFmtId="0" fontId="6" fillId="0" borderId="0" xfId="0" applyFont="1" applyFill="1" applyBorder="1" applyAlignment="1">
      <alignment horizontal="right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2" fontId="7" fillId="0" borderId="2" xfId="0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center" vertical="top" wrapText="1"/>
    </xf>
    <xf numFmtId="0" fontId="4" fillId="0" borderId="16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</cellXfs>
  <cellStyles count="4">
    <cellStyle name="Обычный" xfId="0" builtinId="0"/>
    <cellStyle name="Обычный 3" xfId="2"/>
    <cellStyle name="Обычный 7" xfId="1"/>
    <cellStyle name="Обычный_вэ 1 1 ++++ 11 03 2011 (2)" xfId="3"/>
  </cellStyles>
  <dxfs count="1">
    <dxf>
      <numFmt numFmtId="1" formatCode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8"/>
  <sheetViews>
    <sheetView tabSelected="1" zoomScale="68" zoomScaleNormal="68" workbookViewId="0">
      <selection activeCell="L29" sqref="L29"/>
    </sheetView>
  </sheetViews>
  <sheetFormatPr defaultColWidth="9.140625" defaultRowHeight="15" x14ac:dyDescent="0.25"/>
  <cols>
    <col min="1" max="1" width="16.28515625" style="2" customWidth="1"/>
    <col min="2" max="2" width="33.140625" style="3" customWidth="1"/>
    <col min="3" max="3" width="15.85546875" style="4" customWidth="1"/>
    <col min="4" max="4" width="14.140625" style="5" customWidth="1"/>
    <col min="5" max="5" width="15.85546875" style="2" customWidth="1"/>
    <col min="6" max="6" width="16.85546875" style="6" customWidth="1"/>
    <col min="7" max="16" width="9.140625" style="5"/>
    <col min="17" max="17" width="16.7109375" style="5" customWidth="1"/>
    <col min="18" max="18" width="9.140625" style="5"/>
    <col min="19" max="19" width="12.5703125" style="5" customWidth="1"/>
    <col min="20" max="20" width="37.28515625" style="15" customWidth="1"/>
    <col min="21" max="16384" width="9.140625" style="5"/>
  </cols>
  <sheetData>
    <row r="1" spans="1:20" x14ac:dyDescent="0.25">
      <c r="R1" s="45" t="s">
        <v>14</v>
      </c>
      <c r="S1" s="45"/>
      <c r="T1" s="45"/>
    </row>
    <row r="2" spans="1:20" ht="15" customHeight="1" x14ac:dyDescent="0.25">
      <c r="A2" s="55" t="s">
        <v>266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45"/>
      <c r="S2" s="45"/>
      <c r="T2" s="45"/>
    </row>
    <row r="3" spans="1:20" x14ac:dyDescent="0.2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45"/>
      <c r="S3" s="45"/>
      <c r="T3" s="45"/>
    </row>
    <row r="4" spans="1:20" x14ac:dyDescent="0.25">
      <c r="A4" s="55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</row>
    <row r="5" spans="1:20" x14ac:dyDescent="0.25">
      <c r="A5" s="55"/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</row>
    <row r="6" spans="1:20" ht="15" customHeight="1" x14ac:dyDescent="0.25">
      <c r="A6" s="55"/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</row>
    <row r="7" spans="1:20" x14ac:dyDescent="0.25">
      <c r="A7" s="55"/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</row>
    <row r="8" spans="1:20" ht="25.5" customHeight="1" x14ac:dyDescent="0.2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T8" s="44"/>
    </row>
    <row r="9" spans="1:20" ht="15.75" customHeight="1" thickBot="1" x14ac:dyDescent="0.3">
      <c r="E9" s="6"/>
    </row>
    <row r="10" spans="1:20" ht="90" customHeight="1" thickBot="1" x14ac:dyDescent="0.3">
      <c r="A10" s="49" t="s">
        <v>0</v>
      </c>
      <c r="B10" s="59" t="s">
        <v>1</v>
      </c>
      <c r="C10" s="49" t="s">
        <v>2</v>
      </c>
      <c r="D10" s="49" t="s">
        <v>15</v>
      </c>
      <c r="E10" s="49" t="s">
        <v>237</v>
      </c>
      <c r="F10" s="56" t="s">
        <v>238</v>
      </c>
      <c r="G10" s="46" t="s">
        <v>239</v>
      </c>
      <c r="H10" s="47"/>
      <c r="I10" s="47"/>
      <c r="J10" s="47"/>
      <c r="K10" s="47"/>
      <c r="L10" s="47"/>
      <c r="M10" s="47"/>
      <c r="N10" s="47"/>
      <c r="O10" s="47"/>
      <c r="P10" s="48"/>
      <c r="Q10" s="49" t="s">
        <v>213</v>
      </c>
      <c r="R10" s="46" t="s">
        <v>3</v>
      </c>
      <c r="S10" s="48"/>
      <c r="T10" s="52" t="s">
        <v>4</v>
      </c>
    </row>
    <row r="11" spans="1:20" ht="53.25" customHeight="1" thickBot="1" x14ac:dyDescent="0.3">
      <c r="A11" s="50"/>
      <c r="B11" s="60"/>
      <c r="C11" s="50"/>
      <c r="D11" s="50"/>
      <c r="E11" s="50"/>
      <c r="F11" s="57"/>
      <c r="G11" s="46" t="s">
        <v>5</v>
      </c>
      <c r="H11" s="48"/>
      <c r="I11" s="46" t="s">
        <v>6</v>
      </c>
      <c r="J11" s="48"/>
      <c r="K11" s="46" t="s">
        <v>7</v>
      </c>
      <c r="L11" s="48"/>
      <c r="M11" s="46" t="s">
        <v>8</v>
      </c>
      <c r="N11" s="48"/>
      <c r="O11" s="46" t="s">
        <v>9</v>
      </c>
      <c r="P11" s="48"/>
      <c r="Q11" s="50"/>
      <c r="R11" s="49" t="s">
        <v>10</v>
      </c>
      <c r="S11" s="49" t="s">
        <v>11</v>
      </c>
      <c r="T11" s="53"/>
    </row>
    <row r="12" spans="1:20" ht="27.75" customHeight="1" thickBot="1" x14ac:dyDescent="0.3">
      <c r="A12" s="51"/>
      <c r="B12" s="61"/>
      <c r="C12" s="51"/>
      <c r="D12" s="51"/>
      <c r="E12" s="51"/>
      <c r="F12" s="58"/>
      <c r="G12" s="7" t="s">
        <v>12</v>
      </c>
      <c r="H12" s="7" t="s">
        <v>13</v>
      </c>
      <c r="I12" s="7" t="s">
        <v>12</v>
      </c>
      <c r="J12" s="7" t="s">
        <v>13</v>
      </c>
      <c r="K12" s="7" t="s">
        <v>12</v>
      </c>
      <c r="L12" s="7" t="s">
        <v>13</v>
      </c>
      <c r="M12" s="8" t="s">
        <v>12</v>
      </c>
      <c r="N12" s="7" t="s">
        <v>13</v>
      </c>
      <c r="O12" s="7" t="s">
        <v>12</v>
      </c>
      <c r="P12" s="7" t="s">
        <v>13</v>
      </c>
      <c r="Q12" s="51"/>
      <c r="R12" s="51"/>
      <c r="S12" s="51"/>
      <c r="T12" s="54"/>
    </row>
    <row r="13" spans="1:20" x14ac:dyDescent="0.25">
      <c r="A13" s="9">
        <v>1</v>
      </c>
      <c r="B13" s="10">
        <v>2</v>
      </c>
      <c r="C13" s="11">
        <v>3</v>
      </c>
      <c r="D13" s="12">
        <v>4</v>
      </c>
      <c r="E13" s="12">
        <v>5</v>
      </c>
      <c r="F13" s="13">
        <v>6</v>
      </c>
      <c r="G13" s="12">
        <v>7</v>
      </c>
      <c r="H13" s="14">
        <v>8</v>
      </c>
      <c r="I13" s="14">
        <v>9</v>
      </c>
      <c r="J13" s="14">
        <v>10</v>
      </c>
      <c r="K13" s="12">
        <v>11</v>
      </c>
      <c r="L13" s="12">
        <v>12</v>
      </c>
      <c r="M13" s="14">
        <v>13</v>
      </c>
      <c r="N13" s="12">
        <v>14</v>
      </c>
      <c r="O13" s="12">
        <v>15</v>
      </c>
      <c r="P13" s="12">
        <v>16</v>
      </c>
      <c r="Q13" s="12">
        <v>17</v>
      </c>
      <c r="R13" s="12">
        <v>18</v>
      </c>
      <c r="S13" s="12">
        <v>19</v>
      </c>
      <c r="T13" s="16">
        <v>20</v>
      </c>
    </row>
    <row r="14" spans="1:20" ht="31.5" x14ac:dyDescent="0.25">
      <c r="A14" s="17" t="s">
        <v>16</v>
      </c>
      <c r="B14" s="18" t="s">
        <v>17</v>
      </c>
      <c r="C14" s="18" t="s">
        <v>18</v>
      </c>
      <c r="D14" s="39">
        <v>131.25</v>
      </c>
      <c r="E14" s="32">
        <f>D14-F14</f>
        <v>91.63</v>
      </c>
      <c r="F14" s="39">
        <v>39.620000000000005</v>
      </c>
      <c r="G14" s="29">
        <v>39.620000000000005</v>
      </c>
      <c r="H14" s="37">
        <f>J14+L14+N14</f>
        <v>13.695</v>
      </c>
      <c r="I14" s="34">
        <v>0</v>
      </c>
      <c r="J14" s="34">
        <v>0</v>
      </c>
      <c r="K14" s="37">
        <f>K15+K17+K21</f>
        <v>6.24</v>
      </c>
      <c r="L14" s="37">
        <f>L15+L17+L21</f>
        <v>6.26</v>
      </c>
      <c r="M14" s="37">
        <f>M15+M17+M21</f>
        <v>7.44</v>
      </c>
      <c r="N14" s="35">
        <f>N15+N17+N21</f>
        <v>7.4350000000000005</v>
      </c>
      <c r="O14" s="37">
        <f>G14-I14-K14-M14</f>
        <v>25.94</v>
      </c>
      <c r="P14" s="34">
        <v>0</v>
      </c>
      <c r="Q14" s="37">
        <f>G14-J14-L14-N14-P14</f>
        <v>25.925000000000004</v>
      </c>
      <c r="R14" s="42">
        <f>H14-(I14+K14+M14)</f>
        <v>1.5000000000000568E-2</v>
      </c>
      <c r="S14" s="42">
        <f>R14/(I14+K14+M14)*100</f>
        <v>0.1096491228070217</v>
      </c>
      <c r="T14" s="40"/>
    </row>
    <row r="15" spans="1:20" ht="31.5" x14ac:dyDescent="0.25">
      <c r="A15" s="17" t="s">
        <v>20</v>
      </c>
      <c r="B15" s="18" t="s">
        <v>21</v>
      </c>
      <c r="C15" s="18" t="s">
        <v>18</v>
      </c>
      <c r="D15" s="31">
        <v>14.08</v>
      </c>
      <c r="E15" s="33">
        <f t="shared" ref="E15:E78" si="0">D15-F15</f>
        <v>12.08</v>
      </c>
      <c r="F15" s="31">
        <v>2</v>
      </c>
      <c r="G15" s="30">
        <v>2</v>
      </c>
      <c r="H15" s="37">
        <f t="shared" ref="H15:H78" si="1">J15+L15+N15</f>
        <v>0.55499999999999994</v>
      </c>
      <c r="I15" s="34">
        <v>0</v>
      </c>
      <c r="J15" s="34">
        <v>0</v>
      </c>
      <c r="K15" s="37">
        <f>K23</f>
        <v>0.24</v>
      </c>
      <c r="L15" s="37">
        <f>L23</f>
        <v>0.14000000000000001</v>
      </c>
      <c r="M15" s="37">
        <f>M23</f>
        <v>0.24</v>
      </c>
      <c r="N15" s="35">
        <f>N23</f>
        <v>0.41499999999999998</v>
      </c>
      <c r="O15" s="37">
        <f t="shared" ref="O15:O78" si="2">G15-I15-K15-M15</f>
        <v>1.52</v>
      </c>
      <c r="P15" s="34">
        <v>0</v>
      </c>
      <c r="Q15" s="37">
        <f t="shared" ref="Q15:Q78" si="3">G15-J15-L15-N15-P15</f>
        <v>1.4449999999999998</v>
      </c>
      <c r="R15" s="42">
        <f t="shared" ref="R15:R29" si="4">H15-(I15+K15+M15)</f>
        <v>7.4999999999999956E-2</v>
      </c>
      <c r="S15" s="42">
        <f t="shared" ref="S15:S29" si="5">R15/(I15+K15+M15)*100</f>
        <v>15.624999999999991</v>
      </c>
      <c r="T15" s="43" t="s">
        <v>267</v>
      </c>
    </row>
    <row r="16" spans="1:20" ht="31.5" hidden="1" x14ac:dyDescent="0.25">
      <c r="A16" s="17"/>
      <c r="B16" s="18" t="s">
        <v>19</v>
      </c>
      <c r="C16" s="18"/>
      <c r="D16" s="31">
        <v>0</v>
      </c>
      <c r="E16" s="33">
        <f t="shared" si="0"/>
        <v>0</v>
      </c>
      <c r="F16" s="31">
        <v>0</v>
      </c>
      <c r="G16" s="30">
        <v>0</v>
      </c>
      <c r="H16" s="37">
        <f t="shared" si="1"/>
        <v>0</v>
      </c>
      <c r="I16" s="34">
        <v>0</v>
      </c>
      <c r="J16" s="34">
        <v>0</v>
      </c>
      <c r="K16" s="37">
        <v>0</v>
      </c>
      <c r="L16" s="37">
        <v>0</v>
      </c>
      <c r="M16" s="37">
        <v>0</v>
      </c>
      <c r="N16" s="36">
        <v>0</v>
      </c>
      <c r="O16" s="37">
        <f t="shared" si="2"/>
        <v>0</v>
      </c>
      <c r="P16" s="34">
        <v>0</v>
      </c>
      <c r="Q16" s="37">
        <f t="shared" si="3"/>
        <v>0</v>
      </c>
      <c r="R16" s="42">
        <f t="shared" si="4"/>
        <v>0</v>
      </c>
      <c r="S16" s="42" t="e">
        <f t="shared" si="5"/>
        <v>#DIV/0!</v>
      </c>
      <c r="T16" s="41"/>
    </row>
    <row r="17" spans="1:20" ht="47.25" x14ac:dyDescent="0.25">
      <c r="A17" s="17" t="s">
        <v>22</v>
      </c>
      <c r="B17" s="18" t="s">
        <v>23</v>
      </c>
      <c r="C17" s="18" t="s">
        <v>18</v>
      </c>
      <c r="D17" s="31">
        <v>74.77000000000001</v>
      </c>
      <c r="E17" s="33">
        <f t="shared" si="0"/>
        <v>43.750000000000007</v>
      </c>
      <c r="F17" s="31">
        <v>31.020000000000003</v>
      </c>
      <c r="G17" s="30">
        <v>31.020000000000003</v>
      </c>
      <c r="H17" s="37">
        <f t="shared" si="1"/>
        <v>13.14</v>
      </c>
      <c r="I17" s="34">
        <v>0</v>
      </c>
      <c r="J17" s="34">
        <v>0</v>
      </c>
      <c r="K17" s="37">
        <f>K48</f>
        <v>6</v>
      </c>
      <c r="L17" s="37">
        <f>L48</f>
        <v>6.12</v>
      </c>
      <c r="M17" s="37">
        <f>M48</f>
        <v>7.2</v>
      </c>
      <c r="N17" s="35">
        <f>N48</f>
        <v>7.0200000000000005</v>
      </c>
      <c r="O17" s="37">
        <f t="shared" si="2"/>
        <v>17.820000000000004</v>
      </c>
      <c r="P17" s="34">
        <v>0</v>
      </c>
      <c r="Q17" s="37">
        <f t="shared" si="3"/>
        <v>17.880000000000003</v>
      </c>
      <c r="R17" s="42">
        <f t="shared" si="4"/>
        <v>-5.9999999999998721E-2</v>
      </c>
      <c r="S17" s="42">
        <f t="shared" si="5"/>
        <v>-0.45454545454544487</v>
      </c>
      <c r="T17" s="41"/>
    </row>
    <row r="18" spans="1:20" ht="94.5" hidden="1" x14ac:dyDescent="0.25">
      <c r="A18" s="17" t="s">
        <v>24</v>
      </c>
      <c r="B18" s="18" t="s">
        <v>25</v>
      </c>
      <c r="C18" s="18" t="s">
        <v>18</v>
      </c>
      <c r="D18" s="31">
        <v>0</v>
      </c>
      <c r="E18" s="33">
        <f t="shared" si="0"/>
        <v>0</v>
      </c>
      <c r="F18" s="31">
        <v>0</v>
      </c>
      <c r="G18" s="30">
        <v>0</v>
      </c>
      <c r="H18" s="37">
        <f t="shared" si="1"/>
        <v>0</v>
      </c>
      <c r="I18" s="34">
        <v>0</v>
      </c>
      <c r="J18" s="34">
        <v>0</v>
      </c>
      <c r="K18" s="37">
        <v>0</v>
      </c>
      <c r="L18" s="37">
        <v>0</v>
      </c>
      <c r="M18" s="37">
        <v>0</v>
      </c>
      <c r="N18" s="36">
        <v>0</v>
      </c>
      <c r="O18" s="37">
        <f t="shared" si="2"/>
        <v>0</v>
      </c>
      <c r="P18" s="34">
        <v>0</v>
      </c>
      <c r="Q18" s="37">
        <f t="shared" si="3"/>
        <v>0</v>
      </c>
      <c r="R18" s="42">
        <f t="shared" si="4"/>
        <v>0</v>
      </c>
      <c r="S18" s="42" t="e">
        <f t="shared" si="5"/>
        <v>#DIV/0!</v>
      </c>
      <c r="T18" s="41"/>
    </row>
    <row r="19" spans="1:20" ht="47.25" hidden="1" x14ac:dyDescent="0.25">
      <c r="A19" s="17" t="s">
        <v>26</v>
      </c>
      <c r="B19" s="18" t="s">
        <v>27</v>
      </c>
      <c r="C19" s="18" t="s">
        <v>18</v>
      </c>
      <c r="D19" s="31">
        <v>0</v>
      </c>
      <c r="E19" s="33">
        <f t="shared" si="0"/>
        <v>0</v>
      </c>
      <c r="F19" s="31">
        <v>0</v>
      </c>
      <c r="G19" s="30">
        <v>0</v>
      </c>
      <c r="H19" s="37">
        <f t="shared" si="1"/>
        <v>0</v>
      </c>
      <c r="I19" s="34">
        <v>0</v>
      </c>
      <c r="J19" s="34">
        <v>0</v>
      </c>
      <c r="K19" s="37">
        <v>0</v>
      </c>
      <c r="L19" s="37">
        <v>0</v>
      </c>
      <c r="M19" s="37">
        <v>0</v>
      </c>
      <c r="N19" s="36">
        <v>0</v>
      </c>
      <c r="O19" s="37">
        <f t="shared" si="2"/>
        <v>0</v>
      </c>
      <c r="P19" s="34">
        <v>0</v>
      </c>
      <c r="Q19" s="37">
        <f t="shared" si="3"/>
        <v>0</v>
      </c>
      <c r="R19" s="42">
        <f t="shared" si="4"/>
        <v>0</v>
      </c>
      <c r="S19" s="42" t="e">
        <f t="shared" si="5"/>
        <v>#DIV/0!</v>
      </c>
      <c r="T19" s="41"/>
    </row>
    <row r="20" spans="1:20" ht="63" hidden="1" x14ac:dyDescent="0.25">
      <c r="A20" s="17" t="s">
        <v>28</v>
      </c>
      <c r="B20" s="18" t="s">
        <v>29</v>
      </c>
      <c r="C20" s="18" t="s">
        <v>18</v>
      </c>
      <c r="D20" s="31">
        <v>0</v>
      </c>
      <c r="E20" s="33">
        <f t="shared" si="0"/>
        <v>0</v>
      </c>
      <c r="F20" s="31">
        <v>0</v>
      </c>
      <c r="G20" s="30">
        <v>0</v>
      </c>
      <c r="H20" s="37">
        <f t="shared" si="1"/>
        <v>0</v>
      </c>
      <c r="I20" s="34">
        <v>0</v>
      </c>
      <c r="J20" s="34">
        <v>0</v>
      </c>
      <c r="K20" s="37">
        <v>0</v>
      </c>
      <c r="L20" s="37">
        <v>0</v>
      </c>
      <c r="M20" s="37">
        <v>0</v>
      </c>
      <c r="N20" s="36">
        <v>0</v>
      </c>
      <c r="O20" s="37">
        <f t="shared" si="2"/>
        <v>0</v>
      </c>
      <c r="P20" s="34">
        <v>0</v>
      </c>
      <c r="Q20" s="37">
        <f t="shared" si="3"/>
        <v>0</v>
      </c>
      <c r="R20" s="42">
        <f t="shared" si="4"/>
        <v>0</v>
      </c>
      <c r="S20" s="42" t="e">
        <f t="shared" si="5"/>
        <v>#DIV/0!</v>
      </c>
      <c r="T20" s="41"/>
    </row>
    <row r="21" spans="1:20" ht="31.5" x14ac:dyDescent="0.25">
      <c r="A21" s="17" t="s">
        <v>30</v>
      </c>
      <c r="B21" s="18" t="s">
        <v>31</v>
      </c>
      <c r="C21" s="18" t="s">
        <v>18</v>
      </c>
      <c r="D21" s="31">
        <v>42.4</v>
      </c>
      <c r="E21" s="33">
        <f t="shared" si="0"/>
        <v>35.799999999999997</v>
      </c>
      <c r="F21" s="31">
        <v>6.6</v>
      </c>
      <c r="G21" s="30">
        <v>6.6</v>
      </c>
      <c r="H21" s="37">
        <f t="shared" si="1"/>
        <v>0</v>
      </c>
      <c r="I21" s="34">
        <v>0</v>
      </c>
      <c r="J21" s="34">
        <v>0</v>
      </c>
      <c r="K21" s="34">
        <v>0</v>
      </c>
      <c r="L21" s="34">
        <v>0</v>
      </c>
      <c r="M21" s="34">
        <v>0</v>
      </c>
      <c r="N21" s="36">
        <v>0</v>
      </c>
      <c r="O21" s="37">
        <f t="shared" si="2"/>
        <v>6.6</v>
      </c>
      <c r="P21" s="34">
        <v>0</v>
      </c>
      <c r="Q21" s="37">
        <f t="shared" si="3"/>
        <v>6.6</v>
      </c>
      <c r="R21" s="42">
        <f t="shared" si="4"/>
        <v>0</v>
      </c>
      <c r="S21" s="42">
        <v>0</v>
      </c>
      <c r="T21" s="41"/>
    </row>
    <row r="22" spans="1:20" ht="31.5" hidden="1" x14ac:dyDescent="0.25">
      <c r="A22" s="17" t="s">
        <v>32</v>
      </c>
      <c r="B22" s="18" t="s">
        <v>19</v>
      </c>
      <c r="C22" s="18" t="s">
        <v>18</v>
      </c>
      <c r="D22" s="31">
        <v>131.25</v>
      </c>
      <c r="E22" s="33">
        <f t="shared" si="0"/>
        <v>93.63</v>
      </c>
      <c r="F22" s="31">
        <v>37.620000000000005</v>
      </c>
      <c r="G22" s="30">
        <v>37.620000000000005</v>
      </c>
      <c r="H22" s="34">
        <f t="shared" si="1"/>
        <v>0</v>
      </c>
      <c r="I22" s="34">
        <v>0</v>
      </c>
      <c r="J22" s="34">
        <v>0</v>
      </c>
      <c r="K22" s="37">
        <v>0</v>
      </c>
      <c r="L22" s="37">
        <v>0</v>
      </c>
      <c r="M22" s="37">
        <v>0</v>
      </c>
      <c r="N22" s="36">
        <v>0</v>
      </c>
      <c r="O22" s="37">
        <f t="shared" si="2"/>
        <v>37.620000000000005</v>
      </c>
      <c r="P22" s="34">
        <v>0</v>
      </c>
      <c r="Q22" s="37">
        <f t="shared" si="3"/>
        <v>37.620000000000005</v>
      </c>
      <c r="R22" s="42">
        <f t="shared" si="4"/>
        <v>0</v>
      </c>
      <c r="S22" s="42" t="e">
        <f t="shared" si="5"/>
        <v>#DIV/0!</v>
      </c>
      <c r="T22" s="41"/>
    </row>
    <row r="23" spans="1:20" ht="47.25" x14ac:dyDescent="0.25">
      <c r="A23" s="17" t="s">
        <v>33</v>
      </c>
      <c r="B23" s="18" t="s">
        <v>34</v>
      </c>
      <c r="C23" s="18" t="s">
        <v>18</v>
      </c>
      <c r="D23" s="31">
        <v>12.08</v>
      </c>
      <c r="E23" s="33">
        <f t="shared" si="0"/>
        <v>12.08</v>
      </c>
      <c r="F23" s="31">
        <v>0</v>
      </c>
      <c r="G23" s="30">
        <f>G24</f>
        <v>2</v>
      </c>
      <c r="H23" s="34">
        <f t="shared" si="1"/>
        <v>0.55499999999999994</v>
      </c>
      <c r="I23" s="34">
        <v>0</v>
      </c>
      <c r="J23" s="34">
        <v>0</v>
      </c>
      <c r="K23" s="37">
        <f>K24</f>
        <v>0.24</v>
      </c>
      <c r="L23" s="37">
        <f>L24</f>
        <v>0.14000000000000001</v>
      </c>
      <c r="M23" s="37">
        <f>M24</f>
        <v>0.24</v>
      </c>
      <c r="N23" s="35">
        <f>N24</f>
        <v>0.41499999999999998</v>
      </c>
      <c r="O23" s="37">
        <f t="shared" si="2"/>
        <v>1.52</v>
      </c>
      <c r="P23" s="34">
        <v>0</v>
      </c>
      <c r="Q23" s="37">
        <f t="shared" si="3"/>
        <v>1.4449999999999998</v>
      </c>
      <c r="R23" s="42">
        <f t="shared" si="4"/>
        <v>7.4999999999999956E-2</v>
      </c>
      <c r="S23" s="42">
        <f t="shared" si="5"/>
        <v>15.624999999999991</v>
      </c>
      <c r="T23" s="62" t="s">
        <v>267</v>
      </c>
    </row>
    <row r="24" spans="1:20" ht="78.75" x14ac:dyDescent="0.25">
      <c r="A24" s="17" t="s">
        <v>35</v>
      </c>
      <c r="B24" s="18" t="s">
        <v>36</v>
      </c>
      <c r="C24" s="18" t="s">
        <v>18</v>
      </c>
      <c r="D24" s="31">
        <v>5.76</v>
      </c>
      <c r="E24" s="33">
        <f t="shared" si="0"/>
        <v>3.76</v>
      </c>
      <c r="F24" s="31">
        <v>2</v>
      </c>
      <c r="G24" s="31">
        <v>2</v>
      </c>
      <c r="H24" s="34">
        <f t="shared" si="1"/>
        <v>0.55499999999999994</v>
      </c>
      <c r="I24" s="34">
        <v>0</v>
      </c>
      <c r="J24" s="34">
        <v>0</v>
      </c>
      <c r="K24" s="37">
        <f>K29</f>
        <v>0.24</v>
      </c>
      <c r="L24" s="37">
        <f>L29</f>
        <v>0.14000000000000001</v>
      </c>
      <c r="M24" s="37">
        <f>M29</f>
        <v>0.24</v>
      </c>
      <c r="N24" s="35">
        <f>N29</f>
        <v>0.41499999999999998</v>
      </c>
      <c r="O24" s="37">
        <f t="shared" si="2"/>
        <v>1.52</v>
      </c>
      <c r="P24" s="34">
        <v>0</v>
      </c>
      <c r="Q24" s="37">
        <f t="shared" si="3"/>
        <v>1.4449999999999998</v>
      </c>
      <c r="R24" s="42">
        <f t="shared" si="4"/>
        <v>7.4999999999999956E-2</v>
      </c>
      <c r="S24" s="42">
        <f t="shared" si="5"/>
        <v>15.624999999999991</v>
      </c>
      <c r="T24" s="63"/>
    </row>
    <row r="25" spans="1:20" ht="116.25" hidden="1" customHeight="1" x14ac:dyDescent="0.25">
      <c r="A25" s="19" t="s">
        <v>240</v>
      </c>
      <c r="B25" s="20" t="s">
        <v>241</v>
      </c>
      <c r="C25" s="20" t="s">
        <v>18</v>
      </c>
      <c r="D25" s="31">
        <v>0</v>
      </c>
      <c r="E25" s="33">
        <f t="shared" si="0"/>
        <v>0</v>
      </c>
      <c r="F25" s="31">
        <v>0</v>
      </c>
      <c r="G25" s="31">
        <v>0</v>
      </c>
      <c r="H25" s="34">
        <f t="shared" si="1"/>
        <v>0</v>
      </c>
      <c r="I25" s="34">
        <v>0</v>
      </c>
      <c r="J25" s="34">
        <v>0</v>
      </c>
      <c r="K25" s="34">
        <v>0</v>
      </c>
      <c r="L25" s="34">
        <v>0</v>
      </c>
      <c r="M25" s="34">
        <v>0</v>
      </c>
      <c r="N25" s="36">
        <v>0</v>
      </c>
      <c r="O25" s="34">
        <f t="shared" si="2"/>
        <v>0</v>
      </c>
      <c r="P25" s="34">
        <v>0</v>
      </c>
      <c r="Q25" s="37">
        <f t="shared" si="3"/>
        <v>0</v>
      </c>
      <c r="R25" s="42">
        <f t="shared" si="4"/>
        <v>0</v>
      </c>
      <c r="S25" s="42" t="e">
        <f t="shared" si="5"/>
        <v>#DIV/0!</v>
      </c>
      <c r="T25" s="63"/>
    </row>
    <row r="26" spans="1:20" ht="94.5" hidden="1" customHeight="1" x14ac:dyDescent="0.25">
      <c r="A26" s="19" t="s">
        <v>242</v>
      </c>
      <c r="B26" s="20" t="s">
        <v>186</v>
      </c>
      <c r="C26" s="20" t="s">
        <v>18</v>
      </c>
      <c r="D26" s="31">
        <v>0</v>
      </c>
      <c r="E26" s="33">
        <f t="shared" si="0"/>
        <v>0</v>
      </c>
      <c r="F26" s="31">
        <v>0</v>
      </c>
      <c r="G26" s="31">
        <v>0</v>
      </c>
      <c r="H26" s="34">
        <f t="shared" si="1"/>
        <v>0</v>
      </c>
      <c r="I26" s="34">
        <v>0</v>
      </c>
      <c r="J26" s="34">
        <v>0</v>
      </c>
      <c r="K26" s="34">
        <v>0</v>
      </c>
      <c r="L26" s="34">
        <v>0</v>
      </c>
      <c r="M26" s="34">
        <v>0</v>
      </c>
      <c r="N26" s="36">
        <v>0</v>
      </c>
      <c r="O26" s="34">
        <f t="shared" si="2"/>
        <v>0</v>
      </c>
      <c r="P26" s="34">
        <v>0</v>
      </c>
      <c r="Q26" s="37">
        <f t="shared" si="3"/>
        <v>0</v>
      </c>
      <c r="R26" s="42">
        <f t="shared" si="4"/>
        <v>0</v>
      </c>
      <c r="S26" s="42" t="e">
        <f t="shared" si="5"/>
        <v>#DIV/0!</v>
      </c>
      <c r="T26" s="63"/>
    </row>
    <row r="27" spans="1:20" ht="94.5" hidden="1" customHeight="1" x14ac:dyDescent="0.25">
      <c r="A27" s="19" t="s">
        <v>243</v>
      </c>
      <c r="B27" s="20" t="s">
        <v>186</v>
      </c>
      <c r="C27" s="20" t="s">
        <v>18</v>
      </c>
      <c r="D27" s="31">
        <v>0.82</v>
      </c>
      <c r="E27" s="33">
        <f t="shared" si="0"/>
        <v>0.82</v>
      </c>
      <c r="F27" s="31">
        <v>0</v>
      </c>
      <c r="G27" s="31">
        <v>0</v>
      </c>
      <c r="H27" s="34">
        <f t="shared" si="1"/>
        <v>0</v>
      </c>
      <c r="I27" s="34">
        <v>0</v>
      </c>
      <c r="J27" s="34">
        <v>0</v>
      </c>
      <c r="K27" s="34">
        <v>0</v>
      </c>
      <c r="L27" s="34">
        <v>0</v>
      </c>
      <c r="M27" s="34">
        <v>0</v>
      </c>
      <c r="N27" s="36">
        <v>0</v>
      </c>
      <c r="O27" s="34">
        <f t="shared" si="2"/>
        <v>0</v>
      </c>
      <c r="P27" s="34">
        <v>0</v>
      </c>
      <c r="Q27" s="37">
        <f t="shared" si="3"/>
        <v>0</v>
      </c>
      <c r="R27" s="42">
        <f t="shared" si="4"/>
        <v>0</v>
      </c>
      <c r="S27" s="42" t="e">
        <f t="shared" si="5"/>
        <v>#DIV/0!</v>
      </c>
      <c r="T27" s="63"/>
    </row>
    <row r="28" spans="1:20" ht="94.5" hidden="1" customHeight="1" x14ac:dyDescent="0.25">
      <c r="A28" s="19" t="s">
        <v>244</v>
      </c>
      <c r="B28" s="20" t="s">
        <v>186</v>
      </c>
      <c r="C28" s="20" t="s">
        <v>18</v>
      </c>
      <c r="D28" s="31">
        <v>0.61</v>
      </c>
      <c r="E28" s="33">
        <f t="shared" si="0"/>
        <v>0.61</v>
      </c>
      <c r="F28" s="31">
        <v>0</v>
      </c>
      <c r="G28" s="31">
        <v>0</v>
      </c>
      <c r="H28" s="34">
        <f t="shared" si="1"/>
        <v>0</v>
      </c>
      <c r="I28" s="34">
        <v>0</v>
      </c>
      <c r="J28" s="34">
        <v>0</v>
      </c>
      <c r="K28" s="34">
        <v>0</v>
      </c>
      <c r="L28" s="34">
        <v>0</v>
      </c>
      <c r="M28" s="34">
        <v>0</v>
      </c>
      <c r="N28" s="36">
        <v>0</v>
      </c>
      <c r="O28" s="34">
        <f t="shared" si="2"/>
        <v>0</v>
      </c>
      <c r="P28" s="34">
        <v>0</v>
      </c>
      <c r="Q28" s="37">
        <f t="shared" si="3"/>
        <v>0</v>
      </c>
      <c r="R28" s="42">
        <f t="shared" si="4"/>
        <v>0</v>
      </c>
      <c r="S28" s="42" t="e">
        <f t="shared" si="5"/>
        <v>#DIV/0!</v>
      </c>
      <c r="T28" s="63"/>
    </row>
    <row r="29" spans="1:20" ht="94.5" x14ac:dyDescent="0.25">
      <c r="A29" s="19" t="s">
        <v>245</v>
      </c>
      <c r="B29" s="20" t="s">
        <v>186</v>
      </c>
      <c r="C29" s="20" t="s">
        <v>18</v>
      </c>
      <c r="D29" s="31">
        <v>1</v>
      </c>
      <c r="E29" s="33">
        <f t="shared" si="0"/>
        <v>0</v>
      </c>
      <c r="F29" s="31">
        <v>1</v>
      </c>
      <c r="G29" s="31">
        <v>1</v>
      </c>
      <c r="H29" s="34">
        <f t="shared" si="1"/>
        <v>0.55499999999999994</v>
      </c>
      <c r="I29" s="34">
        <v>0</v>
      </c>
      <c r="J29" s="34">
        <v>0</v>
      </c>
      <c r="K29" s="34">
        <v>0.24</v>
      </c>
      <c r="L29" s="34">
        <v>0.14000000000000001</v>
      </c>
      <c r="M29" s="34">
        <v>0.24</v>
      </c>
      <c r="N29" s="36">
        <v>0.41499999999999998</v>
      </c>
      <c r="O29" s="34">
        <f t="shared" si="2"/>
        <v>0.52</v>
      </c>
      <c r="P29" s="34">
        <v>0</v>
      </c>
      <c r="Q29" s="37">
        <f t="shared" si="3"/>
        <v>0.44500000000000001</v>
      </c>
      <c r="R29" s="42">
        <f t="shared" si="4"/>
        <v>7.4999999999999956E-2</v>
      </c>
      <c r="S29" s="42">
        <f t="shared" si="5"/>
        <v>15.624999999999991</v>
      </c>
      <c r="T29" s="63"/>
    </row>
    <row r="30" spans="1:20" ht="94.5" x14ac:dyDescent="0.25">
      <c r="A30" s="19" t="s">
        <v>246</v>
      </c>
      <c r="B30" s="20" t="s">
        <v>37</v>
      </c>
      <c r="C30" s="20" t="s">
        <v>18</v>
      </c>
      <c r="D30" s="31">
        <v>3.33</v>
      </c>
      <c r="E30" s="33">
        <f t="shared" si="0"/>
        <v>2.33</v>
      </c>
      <c r="F30" s="31">
        <v>1</v>
      </c>
      <c r="G30" s="31">
        <v>1</v>
      </c>
      <c r="H30" s="34">
        <f t="shared" si="1"/>
        <v>0</v>
      </c>
      <c r="I30" s="34">
        <v>0</v>
      </c>
      <c r="J30" s="34">
        <v>0</v>
      </c>
      <c r="K30" s="34">
        <v>0</v>
      </c>
      <c r="L30" s="34">
        <v>0</v>
      </c>
      <c r="M30" s="34">
        <v>0</v>
      </c>
      <c r="N30" s="36">
        <v>0</v>
      </c>
      <c r="O30" s="34">
        <f t="shared" si="2"/>
        <v>1</v>
      </c>
      <c r="P30" s="34">
        <v>0</v>
      </c>
      <c r="Q30" s="37">
        <f t="shared" si="3"/>
        <v>1</v>
      </c>
      <c r="R30" s="42">
        <f t="shared" ref="R30:R78" si="6">(I30+K30+M30)-H30</f>
        <v>0</v>
      </c>
      <c r="S30" s="42" t="s">
        <v>265</v>
      </c>
      <c r="T30" s="64"/>
    </row>
    <row r="31" spans="1:20" ht="94.5" hidden="1" x14ac:dyDescent="0.25">
      <c r="A31" s="17" t="s">
        <v>38</v>
      </c>
      <c r="B31" s="18" t="s">
        <v>39</v>
      </c>
      <c r="C31" s="18" t="s">
        <v>18</v>
      </c>
      <c r="D31" s="31">
        <v>0</v>
      </c>
      <c r="E31" s="33">
        <f t="shared" si="0"/>
        <v>0</v>
      </c>
      <c r="F31" s="31">
        <v>0</v>
      </c>
      <c r="G31" s="31">
        <v>0</v>
      </c>
      <c r="H31" s="34">
        <f t="shared" si="1"/>
        <v>0</v>
      </c>
      <c r="I31" s="34">
        <v>0</v>
      </c>
      <c r="J31" s="34">
        <v>0</v>
      </c>
      <c r="K31" s="34">
        <v>0</v>
      </c>
      <c r="L31" s="34">
        <v>0</v>
      </c>
      <c r="M31" s="34">
        <v>0</v>
      </c>
      <c r="N31" s="36">
        <v>0</v>
      </c>
      <c r="O31" s="34">
        <f t="shared" si="2"/>
        <v>0</v>
      </c>
      <c r="P31" s="34">
        <v>0</v>
      </c>
      <c r="Q31" s="37">
        <f t="shared" si="3"/>
        <v>0</v>
      </c>
      <c r="R31" s="42">
        <f t="shared" si="6"/>
        <v>0</v>
      </c>
      <c r="S31" s="42" t="s">
        <v>265</v>
      </c>
      <c r="T31" s="40"/>
    </row>
    <row r="32" spans="1:20" ht="63" hidden="1" x14ac:dyDescent="0.25">
      <c r="A32" s="17" t="s">
        <v>40</v>
      </c>
      <c r="B32" s="18" t="s">
        <v>41</v>
      </c>
      <c r="C32" s="18" t="s">
        <v>18</v>
      </c>
      <c r="D32" s="31">
        <v>0</v>
      </c>
      <c r="E32" s="33">
        <f t="shared" si="0"/>
        <v>0</v>
      </c>
      <c r="F32" s="31">
        <v>0</v>
      </c>
      <c r="G32" s="31">
        <v>0</v>
      </c>
      <c r="H32" s="34">
        <f t="shared" si="1"/>
        <v>0</v>
      </c>
      <c r="I32" s="34">
        <v>0</v>
      </c>
      <c r="J32" s="34">
        <v>0</v>
      </c>
      <c r="K32" s="34">
        <v>0</v>
      </c>
      <c r="L32" s="34">
        <v>0</v>
      </c>
      <c r="M32" s="34">
        <v>0</v>
      </c>
      <c r="N32" s="36">
        <v>0</v>
      </c>
      <c r="O32" s="34">
        <f t="shared" si="2"/>
        <v>0</v>
      </c>
      <c r="P32" s="34">
        <v>0</v>
      </c>
      <c r="Q32" s="37">
        <f t="shared" si="3"/>
        <v>0</v>
      </c>
      <c r="R32" s="42">
        <f t="shared" si="6"/>
        <v>0</v>
      </c>
      <c r="S32" s="42" t="s">
        <v>265</v>
      </c>
      <c r="T32" s="40"/>
    </row>
    <row r="33" spans="1:20" ht="110.25" hidden="1" x14ac:dyDescent="0.25">
      <c r="A33" s="17" t="s">
        <v>42</v>
      </c>
      <c r="B33" s="18" t="s">
        <v>43</v>
      </c>
      <c r="C33" s="18" t="s">
        <v>18</v>
      </c>
      <c r="D33" s="31">
        <v>0</v>
      </c>
      <c r="E33" s="33">
        <f t="shared" si="0"/>
        <v>0</v>
      </c>
      <c r="F33" s="31">
        <v>0</v>
      </c>
      <c r="G33" s="31">
        <v>0</v>
      </c>
      <c r="H33" s="34">
        <f t="shared" si="1"/>
        <v>0</v>
      </c>
      <c r="I33" s="34">
        <v>0</v>
      </c>
      <c r="J33" s="34">
        <v>0</v>
      </c>
      <c r="K33" s="34">
        <v>0</v>
      </c>
      <c r="L33" s="34">
        <v>0</v>
      </c>
      <c r="M33" s="34">
        <v>0</v>
      </c>
      <c r="N33" s="36">
        <v>0</v>
      </c>
      <c r="O33" s="34">
        <f t="shared" si="2"/>
        <v>0</v>
      </c>
      <c r="P33" s="34">
        <v>0</v>
      </c>
      <c r="Q33" s="37">
        <f t="shared" si="3"/>
        <v>0</v>
      </c>
      <c r="R33" s="42">
        <f t="shared" si="6"/>
        <v>0</v>
      </c>
      <c r="S33" s="42" t="s">
        <v>265</v>
      </c>
      <c r="T33" s="40"/>
    </row>
    <row r="34" spans="1:20" ht="78.75" hidden="1" x14ac:dyDescent="0.25">
      <c r="A34" s="17" t="s">
        <v>44</v>
      </c>
      <c r="B34" s="18" t="s">
        <v>45</v>
      </c>
      <c r="C34" s="18" t="s">
        <v>18</v>
      </c>
      <c r="D34" s="31">
        <v>0</v>
      </c>
      <c r="E34" s="33">
        <f t="shared" si="0"/>
        <v>0</v>
      </c>
      <c r="F34" s="31">
        <v>0</v>
      </c>
      <c r="G34" s="31">
        <v>0</v>
      </c>
      <c r="H34" s="34">
        <f t="shared" si="1"/>
        <v>0</v>
      </c>
      <c r="I34" s="34">
        <v>0</v>
      </c>
      <c r="J34" s="34">
        <v>0</v>
      </c>
      <c r="K34" s="34">
        <v>0</v>
      </c>
      <c r="L34" s="34">
        <v>0</v>
      </c>
      <c r="M34" s="34">
        <v>0</v>
      </c>
      <c r="N34" s="36">
        <v>0</v>
      </c>
      <c r="O34" s="34">
        <f t="shared" si="2"/>
        <v>0</v>
      </c>
      <c r="P34" s="34">
        <v>0</v>
      </c>
      <c r="Q34" s="37">
        <f t="shared" si="3"/>
        <v>0</v>
      </c>
      <c r="R34" s="42">
        <f t="shared" si="6"/>
        <v>0</v>
      </c>
      <c r="S34" s="42" t="s">
        <v>265</v>
      </c>
      <c r="T34" s="40"/>
    </row>
    <row r="35" spans="1:20" ht="63" hidden="1" x14ac:dyDescent="0.25">
      <c r="A35" s="17" t="s">
        <v>46</v>
      </c>
      <c r="B35" s="18" t="s">
        <v>47</v>
      </c>
      <c r="C35" s="18" t="s">
        <v>18</v>
      </c>
      <c r="D35" s="31">
        <v>0</v>
      </c>
      <c r="E35" s="33">
        <f t="shared" si="0"/>
        <v>0</v>
      </c>
      <c r="F35" s="31">
        <v>0</v>
      </c>
      <c r="G35" s="31">
        <v>0</v>
      </c>
      <c r="H35" s="34">
        <f t="shared" si="1"/>
        <v>0</v>
      </c>
      <c r="I35" s="34">
        <v>0</v>
      </c>
      <c r="J35" s="34">
        <v>0</v>
      </c>
      <c r="K35" s="34">
        <v>0</v>
      </c>
      <c r="L35" s="34">
        <v>0</v>
      </c>
      <c r="M35" s="34">
        <v>0</v>
      </c>
      <c r="N35" s="36">
        <v>0</v>
      </c>
      <c r="O35" s="34">
        <f t="shared" si="2"/>
        <v>0</v>
      </c>
      <c r="P35" s="34">
        <v>0</v>
      </c>
      <c r="Q35" s="37">
        <f t="shared" si="3"/>
        <v>0</v>
      </c>
      <c r="R35" s="42">
        <f t="shared" si="6"/>
        <v>0</v>
      </c>
      <c r="S35" s="42" t="s">
        <v>265</v>
      </c>
      <c r="T35" s="40"/>
    </row>
    <row r="36" spans="1:20" ht="47.25" hidden="1" x14ac:dyDescent="0.25">
      <c r="A36" s="17" t="s">
        <v>48</v>
      </c>
      <c r="B36" s="18" t="s">
        <v>49</v>
      </c>
      <c r="C36" s="18" t="s">
        <v>18</v>
      </c>
      <c r="D36" s="31">
        <v>0</v>
      </c>
      <c r="E36" s="33">
        <f t="shared" si="0"/>
        <v>0</v>
      </c>
      <c r="F36" s="31">
        <v>0</v>
      </c>
      <c r="G36" s="31">
        <v>0</v>
      </c>
      <c r="H36" s="34">
        <f t="shared" si="1"/>
        <v>0</v>
      </c>
      <c r="I36" s="34">
        <v>0</v>
      </c>
      <c r="J36" s="34">
        <v>0</v>
      </c>
      <c r="K36" s="34">
        <v>0</v>
      </c>
      <c r="L36" s="34">
        <v>0</v>
      </c>
      <c r="M36" s="34">
        <v>0</v>
      </c>
      <c r="N36" s="36">
        <v>0</v>
      </c>
      <c r="O36" s="34">
        <f t="shared" si="2"/>
        <v>0</v>
      </c>
      <c r="P36" s="34">
        <v>0</v>
      </c>
      <c r="Q36" s="37">
        <f t="shared" si="3"/>
        <v>0</v>
      </c>
      <c r="R36" s="42">
        <f t="shared" si="6"/>
        <v>0</v>
      </c>
      <c r="S36" s="42" t="s">
        <v>265</v>
      </c>
      <c r="T36" s="40"/>
    </row>
    <row r="37" spans="1:20" ht="157.5" hidden="1" x14ac:dyDescent="0.25">
      <c r="A37" s="17" t="s">
        <v>48</v>
      </c>
      <c r="B37" s="18" t="s">
        <v>50</v>
      </c>
      <c r="C37" s="18" t="s">
        <v>18</v>
      </c>
      <c r="D37" s="31">
        <v>0</v>
      </c>
      <c r="E37" s="33">
        <f t="shared" si="0"/>
        <v>0</v>
      </c>
      <c r="F37" s="31">
        <v>0</v>
      </c>
      <c r="G37" s="31">
        <v>0</v>
      </c>
      <c r="H37" s="34">
        <f t="shared" si="1"/>
        <v>0</v>
      </c>
      <c r="I37" s="34">
        <v>0</v>
      </c>
      <c r="J37" s="34">
        <v>0</v>
      </c>
      <c r="K37" s="34">
        <v>0</v>
      </c>
      <c r="L37" s="34">
        <v>0</v>
      </c>
      <c r="M37" s="34">
        <v>0</v>
      </c>
      <c r="N37" s="36">
        <v>0</v>
      </c>
      <c r="O37" s="34">
        <f t="shared" si="2"/>
        <v>0</v>
      </c>
      <c r="P37" s="34">
        <v>0</v>
      </c>
      <c r="Q37" s="37">
        <f t="shared" si="3"/>
        <v>0</v>
      </c>
      <c r="R37" s="42">
        <f t="shared" si="6"/>
        <v>0</v>
      </c>
      <c r="S37" s="42" t="s">
        <v>265</v>
      </c>
      <c r="T37" s="40"/>
    </row>
    <row r="38" spans="1:20" ht="141.75" hidden="1" x14ac:dyDescent="0.25">
      <c r="A38" s="17" t="s">
        <v>48</v>
      </c>
      <c r="B38" s="18" t="s">
        <v>51</v>
      </c>
      <c r="C38" s="18" t="s">
        <v>18</v>
      </c>
      <c r="D38" s="31">
        <v>0</v>
      </c>
      <c r="E38" s="33">
        <f t="shared" si="0"/>
        <v>0</v>
      </c>
      <c r="F38" s="31">
        <v>0</v>
      </c>
      <c r="G38" s="31">
        <v>0</v>
      </c>
      <c r="H38" s="34">
        <f t="shared" si="1"/>
        <v>0</v>
      </c>
      <c r="I38" s="34">
        <v>0</v>
      </c>
      <c r="J38" s="34">
        <v>0</v>
      </c>
      <c r="K38" s="34">
        <v>0</v>
      </c>
      <c r="L38" s="34">
        <v>0</v>
      </c>
      <c r="M38" s="34">
        <v>0</v>
      </c>
      <c r="N38" s="36">
        <v>0</v>
      </c>
      <c r="O38" s="34">
        <f t="shared" si="2"/>
        <v>0</v>
      </c>
      <c r="P38" s="34">
        <v>0</v>
      </c>
      <c r="Q38" s="37">
        <f t="shared" si="3"/>
        <v>0</v>
      </c>
      <c r="R38" s="42">
        <f t="shared" si="6"/>
        <v>0</v>
      </c>
      <c r="S38" s="42" t="s">
        <v>265</v>
      </c>
      <c r="T38" s="40"/>
    </row>
    <row r="39" spans="1:20" ht="141.75" hidden="1" x14ac:dyDescent="0.25">
      <c r="A39" s="17" t="s">
        <v>48</v>
      </c>
      <c r="B39" s="18" t="s">
        <v>52</v>
      </c>
      <c r="C39" s="18" t="s">
        <v>18</v>
      </c>
      <c r="D39" s="31">
        <v>0</v>
      </c>
      <c r="E39" s="33">
        <f t="shared" si="0"/>
        <v>0</v>
      </c>
      <c r="F39" s="31">
        <v>0</v>
      </c>
      <c r="G39" s="31">
        <v>0</v>
      </c>
      <c r="H39" s="34">
        <f t="shared" si="1"/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6">
        <v>0</v>
      </c>
      <c r="O39" s="34">
        <f t="shared" si="2"/>
        <v>0</v>
      </c>
      <c r="P39" s="34">
        <v>0</v>
      </c>
      <c r="Q39" s="37">
        <f t="shared" si="3"/>
        <v>0</v>
      </c>
      <c r="R39" s="42">
        <f t="shared" si="6"/>
        <v>0</v>
      </c>
      <c r="S39" s="42" t="s">
        <v>265</v>
      </c>
      <c r="T39" s="40"/>
    </row>
    <row r="40" spans="1:20" ht="47.25" hidden="1" x14ac:dyDescent="0.25">
      <c r="A40" s="17" t="s">
        <v>53</v>
      </c>
      <c r="B40" s="18" t="s">
        <v>49</v>
      </c>
      <c r="C40" s="18" t="s">
        <v>18</v>
      </c>
      <c r="D40" s="31">
        <v>0</v>
      </c>
      <c r="E40" s="33">
        <f t="shared" si="0"/>
        <v>0</v>
      </c>
      <c r="F40" s="31">
        <v>0</v>
      </c>
      <c r="G40" s="31">
        <v>0</v>
      </c>
      <c r="H40" s="34">
        <f t="shared" si="1"/>
        <v>0</v>
      </c>
      <c r="I40" s="34">
        <v>0</v>
      </c>
      <c r="J40" s="34">
        <v>0</v>
      </c>
      <c r="K40" s="34">
        <v>0</v>
      </c>
      <c r="L40" s="34">
        <v>0</v>
      </c>
      <c r="M40" s="34">
        <v>0</v>
      </c>
      <c r="N40" s="36">
        <v>0</v>
      </c>
      <c r="O40" s="34">
        <f t="shared" si="2"/>
        <v>0</v>
      </c>
      <c r="P40" s="34">
        <v>0</v>
      </c>
      <c r="Q40" s="37">
        <f t="shared" si="3"/>
        <v>0</v>
      </c>
      <c r="R40" s="42">
        <f t="shared" si="6"/>
        <v>0</v>
      </c>
      <c r="S40" s="42" t="s">
        <v>265</v>
      </c>
      <c r="T40" s="40"/>
    </row>
    <row r="41" spans="1:20" ht="157.5" hidden="1" x14ac:dyDescent="0.25">
      <c r="A41" s="17" t="s">
        <v>53</v>
      </c>
      <c r="B41" s="18" t="s">
        <v>50</v>
      </c>
      <c r="C41" s="18" t="s">
        <v>18</v>
      </c>
      <c r="D41" s="31">
        <v>0</v>
      </c>
      <c r="E41" s="33">
        <f t="shared" si="0"/>
        <v>0</v>
      </c>
      <c r="F41" s="31">
        <v>0</v>
      </c>
      <c r="G41" s="31">
        <v>0</v>
      </c>
      <c r="H41" s="34">
        <f t="shared" si="1"/>
        <v>0</v>
      </c>
      <c r="I41" s="34">
        <v>0</v>
      </c>
      <c r="J41" s="34">
        <v>0</v>
      </c>
      <c r="K41" s="34">
        <v>0</v>
      </c>
      <c r="L41" s="34">
        <v>0</v>
      </c>
      <c r="M41" s="34">
        <v>0</v>
      </c>
      <c r="N41" s="36">
        <v>0</v>
      </c>
      <c r="O41" s="34">
        <f t="shared" si="2"/>
        <v>0</v>
      </c>
      <c r="P41" s="34">
        <v>0</v>
      </c>
      <c r="Q41" s="37">
        <f t="shared" si="3"/>
        <v>0</v>
      </c>
      <c r="R41" s="42">
        <f t="shared" si="6"/>
        <v>0</v>
      </c>
      <c r="S41" s="42" t="s">
        <v>265</v>
      </c>
      <c r="T41" s="40"/>
    </row>
    <row r="42" spans="1:20" ht="141.75" hidden="1" x14ac:dyDescent="0.25">
      <c r="A42" s="17" t="s">
        <v>53</v>
      </c>
      <c r="B42" s="18" t="s">
        <v>51</v>
      </c>
      <c r="C42" s="18" t="s">
        <v>18</v>
      </c>
      <c r="D42" s="31">
        <v>0</v>
      </c>
      <c r="E42" s="33">
        <f t="shared" si="0"/>
        <v>0</v>
      </c>
      <c r="F42" s="31">
        <v>0</v>
      </c>
      <c r="G42" s="31">
        <v>0</v>
      </c>
      <c r="H42" s="34">
        <f t="shared" si="1"/>
        <v>0</v>
      </c>
      <c r="I42" s="34">
        <v>0</v>
      </c>
      <c r="J42" s="34">
        <v>0</v>
      </c>
      <c r="K42" s="34">
        <v>0</v>
      </c>
      <c r="L42" s="34">
        <v>0</v>
      </c>
      <c r="M42" s="34">
        <v>0</v>
      </c>
      <c r="N42" s="36">
        <v>0</v>
      </c>
      <c r="O42" s="34">
        <f t="shared" si="2"/>
        <v>0</v>
      </c>
      <c r="P42" s="34">
        <v>0</v>
      </c>
      <c r="Q42" s="37">
        <f t="shared" si="3"/>
        <v>0</v>
      </c>
      <c r="R42" s="42">
        <f t="shared" si="6"/>
        <v>0</v>
      </c>
      <c r="S42" s="42" t="s">
        <v>265</v>
      </c>
      <c r="T42" s="40"/>
    </row>
    <row r="43" spans="1:20" ht="141.75" hidden="1" x14ac:dyDescent="0.25">
      <c r="A43" s="17" t="s">
        <v>53</v>
      </c>
      <c r="B43" s="18" t="s">
        <v>54</v>
      </c>
      <c r="C43" s="18" t="s">
        <v>18</v>
      </c>
      <c r="D43" s="31">
        <v>0</v>
      </c>
      <c r="E43" s="33">
        <f t="shared" si="0"/>
        <v>0</v>
      </c>
      <c r="F43" s="31">
        <v>0</v>
      </c>
      <c r="G43" s="31">
        <v>0</v>
      </c>
      <c r="H43" s="34">
        <f t="shared" si="1"/>
        <v>0</v>
      </c>
      <c r="I43" s="34">
        <v>0</v>
      </c>
      <c r="J43" s="34">
        <v>0</v>
      </c>
      <c r="K43" s="34">
        <v>0</v>
      </c>
      <c r="L43" s="34">
        <v>0</v>
      </c>
      <c r="M43" s="34">
        <v>0</v>
      </c>
      <c r="N43" s="36">
        <v>0</v>
      </c>
      <c r="O43" s="34">
        <f t="shared" si="2"/>
        <v>0</v>
      </c>
      <c r="P43" s="34">
        <v>0</v>
      </c>
      <c r="Q43" s="37">
        <f t="shared" si="3"/>
        <v>0</v>
      </c>
      <c r="R43" s="42">
        <f t="shared" si="6"/>
        <v>0</v>
      </c>
      <c r="S43" s="42" t="s">
        <v>265</v>
      </c>
      <c r="T43" s="40"/>
    </row>
    <row r="44" spans="1:20" s="1" customFormat="1" ht="141.75" x14ac:dyDescent="0.25">
      <c r="A44" s="17" t="s">
        <v>55</v>
      </c>
      <c r="B44" s="18" t="s">
        <v>56</v>
      </c>
      <c r="C44" s="18" t="s">
        <v>18</v>
      </c>
      <c r="D44" s="30">
        <v>8.32</v>
      </c>
      <c r="E44" s="38">
        <f t="shared" si="0"/>
        <v>8.32</v>
      </c>
      <c r="F44" s="30">
        <v>0</v>
      </c>
      <c r="G44" s="30">
        <v>0</v>
      </c>
      <c r="H44" s="34">
        <f t="shared" si="1"/>
        <v>0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5">
        <v>0</v>
      </c>
      <c r="O44" s="37">
        <f t="shared" si="2"/>
        <v>0</v>
      </c>
      <c r="P44" s="37">
        <v>0</v>
      </c>
      <c r="Q44" s="37">
        <f t="shared" si="3"/>
        <v>0</v>
      </c>
      <c r="R44" s="42">
        <f t="shared" si="6"/>
        <v>0</v>
      </c>
      <c r="S44" s="42" t="s">
        <v>265</v>
      </c>
      <c r="T44" s="41"/>
    </row>
    <row r="45" spans="1:20" s="1" customFormat="1" ht="126" x14ac:dyDescent="0.25">
      <c r="A45" s="17" t="s">
        <v>57</v>
      </c>
      <c r="B45" s="18" t="s">
        <v>58</v>
      </c>
      <c r="C45" s="18" t="s">
        <v>18</v>
      </c>
      <c r="D45" s="30">
        <v>8.32</v>
      </c>
      <c r="E45" s="38">
        <f t="shared" si="0"/>
        <v>8.32</v>
      </c>
      <c r="F45" s="30">
        <v>0</v>
      </c>
      <c r="G45" s="30">
        <v>0</v>
      </c>
      <c r="H45" s="34">
        <f t="shared" si="1"/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5">
        <v>0</v>
      </c>
      <c r="O45" s="37">
        <f t="shared" si="2"/>
        <v>0</v>
      </c>
      <c r="P45" s="37">
        <v>0</v>
      </c>
      <c r="Q45" s="37">
        <f t="shared" si="3"/>
        <v>0</v>
      </c>
      <c r="R45" s="42">
        <f t="shared" si="6"/>
        <v>0</v>
      </c>
      <c r="S45" s="42" t="s">
        <v>265</v>
      </c>
      <c r="T45" s="41"/>
    </row>
    <row r="46" spans="1:20" s="1" customFormat="1" ht="126" x14ac:dyDescent="0.25">
      <c r="A46" s="17" t="s">
        <v>59</v>
      </c>
      <c r="B46" s="18" t="s">
        <v>60</v>
      </c>
      <c r="C46" s="18" t="s">
        <v>18</v>
      </c>
      <c r="D46" s="30">
        <v>0</v>
      </c>
      <c r="E46" s="38">
        <f t="shared" si="0"/>
        <v>0</v>
      </c>
      <c r="F46" s="30">
        <v>0</v>
      </c>
      <c r="G46" s="30">
        <v>0</v>
      </c>
      <c r="H46" s="34">
        <f t="shared" si="1"/>
        <v>0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5">
        <v>0</v>
      </c>
      <c r="O46" s="37">
        <f t="shared" si="2"/>
        <v>0</v>
      </c>
      <c r="P46" s="37">
        <v>0</v>
      </c>
      <c r="Q46" s="37">
        <f t="shared" si="3"/>
        <v>0</v>
      </c>
      <c r="R46" s="42">
        <f t="shared" si="6"/>
        <v>0</v>
      </c>
      <c r="S46" s="42" t="s">
        <v>265</v>
      </c>
      <c r="T46" s="41"/>
    </row>
    <row r="47" spans="1:20" ht="126" x14ac:dyDescent="0.25">
      <c r="A47" s="19" t="s">
        <v>61</v>
      </c>
      <c r="B47" s="19" t="s">
        <v>62</v>
      </c>
      <c r="C47" s="20" t="s">
        <v>63</v>
      </c>
      <c r="D47" s="31">
        <v>8.32</v>
      </c>
      <c r="E47" s="33">
        <f t="shared" si="0"/>
        <v>8.32</v>
      </c>
      <c r="F47" s="31">
        <v>0</v>
      </c>
      <c r="G47" s="31">
        <v>0</v>
      </c>
      <c r="H47" s="34">
        <f t="shared" si="1"/>
        <v>0</v>
      </c>
      <c r="I47" s="34">
        <v>0</v>
      </c>
      <c r="J47" s="34">
        <v>0</v>
      </c>
      <c r="K47" s="34">
        <v>0</v>
      </c>
      <c r="L47" s="34">
        <v>0</v>
      </c>
      <c r="M47" s="34">
        <v>0</v>
      </c>
      <c r="N47" s="36">
        <v>0</v>
      </c>
      <c r="O47" s="34">
        <f t="shared" si="2"/>
        <v>0</v>
      </c>
      <c r="P47" s="34">
        <v>0</v>
      </c>
      <c r="Q47" s="37">
        <f t="shared" si="3"/>
        <v>0</v>
      </c>
      <c r="R47" s="42">
        <f t="shared" si="6"/>
        <v>0</v>
      </c>
      <c r="S47" s="42" t="s">
        <v>265</v>
      </c>
      <c r="T47" s="40"/>
    </row>
    <row r="48" spans="1:20" s="1" customFormat="1" ht="63" x14ac:dyDescent="0.25">
      <c r="A48" s="17" t="s">
        <v>64</v>
      </c>
      <c r="B48" s="18" t="s">
        <v>65</v>
      </c>
      <c r="C48" s="18" t="s">
        <v>18</v>
      </c>
      <c r="D48" s="30">
        <v>74.78</v>
      </c>
      <c r="E48" s="38">
        <f t="shared" si="0"/>
        <v>43.76</v>
      </c>
      <c r="F48" s="30">
        <v>31.020000000000003</v>
      </c>
      <c r="G48" s="30">
        <v>31.020000000000003</v>
      </c>
      <c r="H48" s="34">
        <f t="shared" si="1"/>
        <v>13.14</v>
      </c>
      <c r="I48" s="37">
        <v>0</v>
      </c>
      <c r="J48" s="37">
        <v>0</v>
      </c>
      <c r="K48" s="37">
        <f>K86</f>
        <v>6</v>
      </c>
      <c r="L48" s="37">
        <f>L86</f>
        <v>6.12</v>
      </c>
      <c r="M48" s="37">
        <f>M86</f>
        <v>7.2</v>
      </c>
      <c r="N48" s="35">
        <f>N86</f>
        <v>7.0200000000000005</v>
      </c>
      <c r="O48" s="37">
        <f t="shared" si="2"/>
        <v>17.820000000000004</v>
      </c>
      <c r="P48" s="37">
        <v>0</v>
      </c>
      <c r="Q48" s="37">
        <f t="shared" si="3"/>
        <v>17.880000000000003</v>
      </c>
      <c r="R48" s="42">
        <f t="shared" si="6"/>
        <v>5.9999999999998721E-2</v>
      </c>
      <c r="S48" s="42" t="s">
        <v>265</v>
      </c>
      <c r="T48" s="41"/>
    </row>
    <row r="49" spans="1:20" s="1" customFormat="1" ht="110.25" x14ac:dyDescent="0.25">
      <c r="A49" s="17" t="s">
        <v>66</v>
      </c>
      <c r="B49" s="18" t="s">
        <v>67</v>
      </c>
      <c r="C49" s="18" t="s">
        <v>18</v>
      </c>
      <c r="D49" s="30">
        <v>7.85</v>
      </c>
      <c r="E49" s="38">
        <f t="shared" si="0"/>
        <v>7.85</v>
      </c>
      <c r="F49" s="30">
        <v>0</v>
      </c>
      <c r="G49" s="30">
        <v>0</v>
      </c>
      <c r="H49" s="34">
        <f t="shared" si="1"/>
        <v>0</v>
      </c>
      <c r="I49" s="37">
        <v>0</v>
      </c>
      <c r="J49" s="37">
        <v>0</v>
      </c>
      <c r="K49" s="37">
        <v>0</v>
      </c>
      <c r="L49" s="37">
        <v>0</v>
      </c>
      <c r="M49" s="37">
        <v>0</v>
      </c>
      <c r="N49" s="35">
        <v>0</v>
      </c>
      <c r="O49" s="37">
        <f t="shared" si="2"/>
        <v>0</v>
      </c>
      <c r="P49" s="37">
        <v>0</v>
      </c>
      <c r="Q49" s="37">
        <f t="shared" si="3"/>
        <v>0</v>
      </c>
      <c r="R49" s="42">
        <f t="shared" si="6"/>
        <v>0</v>
      </c>
      <c r="S49" s="42" t="s">
        <v>265</v>
      </c>
      <c r="T49" s="41"/>
    </row>
    <row r="50" spans="1:20" s="1" customFormat="1" ht="63" x14ac:dyDescent="0.25">
      <c r="A50" s="17" t="s">
        <v>68</v>
      </c>
      <c r="B50" s="18" t="s">
        <v>69</v>
      </c>
      <c r="C50" s="18" t="s">
        <v>18</v>
      </c>
      <c r="D50" s="30">
        <v>7.85</v>
      </c>
      <c r="E50" s="38">
        <f t="shared" si="0"/>
        <v>7.85</v>
      </c>
      <c r="F50" s="30">
        <v>0</v>
      </c>
      <c r="G50" s="30">
        <v>0</v>
      </c>
      <c r="H50" s="34">
        <f t="shared" si="1"/>
        <v>0</v>
      </c>
      <c r="I50" s="37">
        <v>0</v>
      </c>
      <c r="J50" s="37">
        <v>0</v>
      </c>
      <c r="K50" s="37">
        <v>0</v>
      </c>
      <c r="L50" s="37">
        <v>0</v>
      </c>
      <c r="M50" s="37">
        <v>0</v>
      </c>
      <c r="N50" s="35">
        <v>0</v>
      </c>
      <c r="O50" s="37">
        <f t="shared" si="2"/>
        <v>0</v>
      </c>
      <c r="P50" s="37">
        <v>0</v>
      </c>
      <c r="Q50" s="37">
        <f t="shared" si="3"/>
        <v>0</v>
      </c>
      <c r="R50" s="42">
        <f t="shared" si="6"/>
        <v>0</v>
      </c>
      <c r="S50" s="42" t="s">
        <v>265</v>
      </c>
      <c r="T50" s="41"/>
    </row>
    <row r="51" spans="1:20" ht="63" x14ac:dyDescent="0.25">
      <c r="A51" s="19" t="s">
        <v>70</v>
      </c>
      <c r="B51" s="20" t="s">
        <v>71</v>
      </c>
      <c r="C51" s="20" t="s">
        <v>72</v>
      </c>
      <c r="D51" s="31">
        <v>0.17</v>
      </c>
      <c r="E51" s="33">
        <f t="shared" si="0"/>
        <v>0.17</v>
      </c>
      <c r="F51" s="31">
        <v>0</v>
      </c>
      <c r="G51" s="31">
        <v>0</v>
      </c>
      <c r="H51" s="34">
        <f t="shared" si="1"/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6">
        <v>0</v>
      </c>
      <c r="O51" s="34">
        <f t="shared" si="2"/>
        <v>0</v>
      </c>
      <c r="P51" s="34">
        <v>0</v>
      </c>
      <c r="Q51" s="37">
        <f t="shared" si="3"/>
        <v>0</v>
      </c>
      <c r="R51" s="42">
        <f t="shared" si="6"/>
        <v>0</v>
      </c>
      <c r="S51" s="42" t="s">
        <v>265</v>
      </c>
      <c r="T51" s="40"/>
    </row>
    <row r="52" spans="1:20" ht="63" x14ac:dyDescent="0.25">
      <c r="A52" s="19" t="s">
        <v>73</v>
      </c>
      <c r="B52" s="20" t="s">
        <v>74</v>
      </c>
      <c r="C52" s="20" t="s">
        <v>75</v>
      </c>
      <c r="D52" s="31">
        <v>0.17</v>
      </c>
      <c r="E52" s="33">
        <f t="shared" si="0"/>
        <v>0.17</v>
      </c>
      <c r="F52" s="31">
        <v>0</v>
      </c>
      <c r="G52" s="31">
        <v>0</v>
      </c>
      <c r="H52" s="34">
        <f t="shared" si="1"/>
        <v>0</v>
      </c>
      <c r="I52" s="34">
        <v>0</v>
      </c>
      <c r="J52" s="34">
        <v>0</v>
      </c>
      <c r="K52" s="34">
        <v>0</v>
      </c>
      <c r="L52" s="34">
        <v>0</v>
      </c>
      <c r="M52" s="34">
        <v>0</v>
      </c>
      <c r="N52" s="36">
        <v>0</v>
      </c>
      <c r="O52" s="34">
        <f t="shared" si="2"/>
        <v>0</v>
      </c>
      <c r="P52" s="34">
        <v>0</v>
      </c>
      <c r="Q52" s="37">
        <f t="shared" si="3"/>
        <v>0</v>
      </c>
      <c r="R52" s="42">
        <f t="shared" si="6"/>
        <v>0</v>
      </c>
      <c r="S52" s="42" t="s">
        <v>265</v>
      </c>
      <c r="T52" s="40"/>
    </row>
    <row r="53" spans="1:20" ht="47.25" x14ac:dyDescent="0.25">
      <c r="A53" s="19" t="s">
        <v>76</v>
      </c>
      <c r="B53" s="20" t="s">
        <v>77</v>
      </c>
      <c r="C53" s="20" t="s">
        <v>78</v>
      </c>
      <c r="D53" s="31">
        <v>0.51</v>
      </c>
      <c r="E53" s="33">
        <f t="shared" si="0"/>
        <v>0.51</v>
      </c>
      <c r="F53" s="31">
        <v>0</v>
      </c>
      <c r="G53" s="31">
        <v>0</v>
      </c>
      <c r="H53" s="34">
        <f t="shared" si="1"/>
        <v>0</v>
      </c>
      <c r="I53" s="34">
        <v>0</v>
      </c>
      <c r="J53" s="34">
        <v>0</v>
      </c>
      <c r="K53" s="34">
        <v>0</v>
      </c>
      <c r="L53" s="34">
        <v>0</v>
      </c>
      <c r="M53" s="34">
        <v>0</v>
      </c>
      <c r="N53" s="36">
        <v>0</v>
      </c>
      <c r="O53" s="34">
        <f t="shared" si="2"/>
        <v>0</v>
      </c>
      <c r="P53" s="34">
        <v>0</v>
      </c>
      <c r="Q53" s="37">
        <f t="shared" si="3"/>
        <v>0</v>
      </c>
      <c r="R53" s="42">
        <f t="shared" si="6"/>
        <v>0</v>
      </c>
      <c r="S53" s="42" t="s">
        <v>265</v>
      </c>
      <c r="T53" s="40"/>
    </row>
    <row r="54" spans="1:20" ht="78.75" x14ac:dyDescent="0.25">
      <c r="A54" s="19" t="s">
        <v>79</v>
      </c>
      <c r="B54" s="20" t="s">
        <v>198</v>
      </c>
      <c r="C54" s="20" t="s">
        <v>80</v>
      </c>
      <c r="D54" s="31">
        <v>0.19</v>
      </c>
      <c r="E54" s="33">
        <f t="shared" si="0"/>
        <v>0.19</v>
      </c>
      <c r="F54" s="31">
        <v>0</v>
      </c>
      <c r="G54" s="31">
        <v>0</v>
      </c>
      <c r="H54" s="34">
        <f t="shared" si="1"/>
        <v>0</v>
      </c>
      <c r="I54" s="34">
        <v>0</v>
      </c>
      <c r="J54" s="34">
        <v>0</v>
      </c>
      <c r="K54" s="34">
        <v>0</v>
      </c>
      <c r="L54" s="34">
        <v>0</v>
      </c>
      <c r="M54" s="34">
        <v>0</v>
      </c>
      <c r="N54" s="36">
        <v>0</v>
      </c>
      <c r="O54" s="34">
        <f t="shared" si="2"/>
        <v>0</v>
      </c>
      <c r="P54" s="34">
        <v>0</v>
      </c>
      <c r="Q54" s="37">
        <f t="shared" si="3"/>
        <v>0</v>
      </c>
      <c r="R54" s="42">
        <f t="shared" si="6"/>
        <v>0</v>
      </c>
      <c r="S54" s="42" t="s">
        <v>265</v>
      </c>
      <c r="T54" s="40"/>
    </row>
    <row r="55" spans="1:20" ht="126" x14ac:dyDescent="0.25">
      <c r="A55" s="20" t="s">
        <v>81</v>
      </c>
      <c r="B55" s="21" t="s">
        <v>199</v>
      </c>
      <c r="C55" s="20" t="s">
        <v>82</v>
      </c>
      <c r="D55" s="31">
        <v>0.62</v>
      </c>
      <c r="E55" s="33">
        <f t="shared" si="0"/>
        <v>0.62</v>
      </c>
      <c r="F55" s="31">
        <v>0</v>
      </c>
      <c r="G55" s="31">
        <v>0</v>
      </c>
      <c r="H55" s="34">
        <f t="shared" si="1"/>
        <v>0</v>
      </c>
      <c r="I55" s="34">
        <v>0</v>
      </c>
      <c r="J55" s="34">
        <v>0</v>
      </c>
      <c r="K55" s="34">
        <v>0</v>
      </c>
      <c r="L55" s="34">
        <v>0</v>
      </c>
      <c r="M55" s="34">
        <v>0</v>
      </c>
      <c r="N55" s="36">
        <v>0</v>
      </c>
      <c r="O55" s="34">
        <f t="shared" si="2"/>
        <v>0</v>
      </c>
      <c r="P55" s="34">
        <v>0</v>
      </c>
      <c r="Q55" s="37">
        <f t="shared" si="3"/>
        <v>0</v>
      </c>
      <c r="R55" s="42">
        <f t="shared" si="6"/>
        <v>0</v>
      </c>
      <c r="S55" s="42" t="s">
        <v>265</v>
      </c>
      <c r="T55" s="40"/>
    </row>
    <row r="56" spans="1:20" ht="126" x14ac:dyDescent="0.25">
      <c r="A56" s="20" t="s">
        <v>83</v>
      </c>
      <c r="B56" s="21" t="s">
        <v>200</v>
      </c>
      <c r="C56" s="20" t="s">
        <v>84</v>
      </c>
      <c r="D56" s="31">
        <v>0.71</v>
      </c>
      <c r="E56" s="33">
        <f t="shared" si="0"/>
        <v>0.71</v>
      </c>
      <c r="F56" s="31">
        <v>0</v>
      </c>
      <c r="G56" s="31">
        <v>0</v>
      </c>
      <c r="H56" s="34">
        <f t="shared" si="1"/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6">
        <v>0</v>
      </c>
      <c r="O56" s="34">
        <f t="shared" si="2"/>
        <v>0</v>
      </c>
      <c r="P56" s="34">
        <v>0</v>
      </c>
      <c r="Q56" s="37">
        <f t="shared" si="3"/>
        <v>0</v>
      </c>
      <c r="R56" s="42">
        <f t="shared" si="6"/>
        <v>0</v>
      </c>
      <c r="S56" s="42" t="s">
        <v>265</v>
      </c>
      <c r="T56" s="40"/>
    </row>
    <row r="57" spans="1:20" ht="63" x14ac:dyDescent="0.25">
      <c r="A57" s="20" t="s">
        <v>85</v>
      </c>
      <c r="B57" s="21" t="s">
        <v>209</v>
      </c>
      <c r="C57" s="20" t="s">
        <v>86</v>
      </c>
      <c r="D57" s="31">
        <v>0.76</v>
      </c>
      <c r="E57" s="33">
        <f t="shared" si="0"/>
        <v>0.76</v>
      </c>
      <c r="F57" s="31">
        <v>0</v>
      </c>
      <c r="G57" s="31">
        <v>0</v>
      </c>
      <c r="H57" s="34">
        <f t="shared" si="1"/>
        <v>0</v>
      </c>
      <c r="I57" s="34">
        <v>0</v>
      </c>
      <c r="J57" s="34">
        <v>0</v>
      </c>
      <c r="K57" s="34">
        <v>0</v>
      </c>
      <c r="L57" s="34">
        <v>0</v>
      </c>
      <c r="M57" s="34">
        <v>0</v>
      </c>
      <c r="N57" s="36">
        <v>0</v>
      </c>
      <c r="O57" s="34">
        <f t="shared" si="2"/>
        <v>0</v>
      </c>
      <c r="P57" s="34">
        <v>0</v>
      </c>
      <c r="Q57" s="37">
        <f t="shared" si="3"/>
        <v>0</v>
      </c>
      <c r="R57" s="42">
        <f t="shared" si="6"/>
        <v>0</v>
      </c>
      <c r="S57" s="42" t="s">
        <v>265</v>
      </c>
      <c r="T57" s="40"/>
    </row>
    <row r="58" spans="1:20" ht="63" x14ac:dyDescent="0.25">
      <c r="A58" s="20" t="s">
        <v>87</v>
      </c>
      <c r="B58" s="21" t="s">
        <v>212</v>
      </c>
      <c r="C58" s="20" t="s">
        <v>88</v>
      </c>
      <c r="D58" s="31">
        <v>0.56999999999999995</v>
      </c>
      <c r="E58" s="33">
        <f t="shared" si="0"/>
        <v>0.56999999999999995</v>
      </c>
      <c r="F58" s="31">
        <v>0</v>
      </c>
      <c r="G58" s="31">
        <v>0</v>
      </c>
      <c r="H58" s="34">
        <f t="shared" si="1"/>
        <v>0</v>
      </c>
      <c r="I58" s="34">
        <v>0</v>
      </c>
      <c r="J58" s="34">
        <v>0</v>
      </c>
      <c r="K58" s="34">
        <v>0</v>
      </c>
      <c r="L58" s="34">
        <v>0</v>
      </c>
      <c r="M58" s="34">
        <v>0</v>
      </c>
      <c r="N58" s="36">
        <v>0</v>
      </c>
      <c r="O58" s="34">
        <f t="shared" si="2"/>
        <v>0</v>
      </c>
      <c r="P58" s="34">
        <v>0</v>
      </c>
      <c r="Q58" s="37">
        <f t="shared" si="3"/>
        <v>0</v>
      </c>
      <c r="R58" s="42">
        <f t="shared" si="6"/>
        <v>0</v>
      </c>
      <c r="S58" s="42" t="s">
        <v>265</v>
      </c>
      <c r="T58" s="40"/>
    </row>
    <row r="59" spans="1:20" ht="63" x14ac:dyDescent="0.25">
      <c r="A59" s="20" t="s">
        <v>89</v>
      </c>
      <c r="B59" s="21" t="s">
        <v>90</v>
      </c>
      <c r="C59" s="20" t="s">
        <v>91</v>
      </c>
      <c r="D59" s="31">
        <v>0</v>
      </c>
      <c r="E59" s="33">
        <f t="shared" si="0"/>
        <v>0</v>
      </c>
      <c r="F59" s="31">
        <v>0</v>
      </c>
      <c r="G59" s="31">
        <v>0</v>
      </c>
      <c r="H59" s="34">
        <f t="shared" si="1"/>
        <v>0</v>
      </c>
      <c r="I59" s="34">
        <v>0</v>
      </c>
      <c r="J59" s="34">
        <v>0</v>
      </c>
      <c r="K59" s="34">
        <v>0</v>
      </c>
      <c r="L59" s="34">
        <v>0</v>
      </c>
      <c r="M59" s="34">
        <v>0</v>
      </c>
      <c r="N59" s="36">
        <v>0</v>
      </c>
      <c r="O59" s="34">
        <f t="shared" si="2"/>
        <v>0</v>
      </c>
      <c r="P59" s="34">
        <v>0</v>
      </c>
      <c r="Q59" s="37">
        <f t="shared" si="3"/>
        <v>0</v>
      </c>
      <c r="R59" s="42">
        <f t="shared" si="6"/>
        <v>0</v>
      </c>
      <c r="S59" s="42" t="s">
        <v>265</v>
      </c>
      <c r="T59" s="40"/>
    </row>
    <row r="60" spans="1:20" ht="47.25" x14ac:dyDescent="0.25">
      <c r="A60" s="20" t="s">
        <v>92</v>
      </c>
      <c r="B60" s="21" t="s">
        <v>201</v>
      </c>
      <c r="C60" s="20" t="s">
        <v>93</v>
      </c>
      <c r="D60" s="31">
        <v>0.52</v>
      </c>
      <c r="E60" s="33">
        <f t="shared" si="0"/>
        <v>0.52</v>
      </c>
      <c r="F60" s="31">
        <v>0</v>
      </c>
      <c r="G60" s="31">
        <v>0</v>
      </c>
      <c r="H60" s="34">
        <f t="shared" si="1"/>
        <v>0</v>
      </c>
      <c r="I60" s="34">
        <v>0</v>
      </c>
      <c r="J60" s="34">
        <v>0</v>
      </c>
      <c r="K60" s="34">
        <v>0</v>
      </c>
      <c r="L60" s="34">
        <v>0</v>
      </c>
      <c r="M60" s="34">
        <v>0</v>
      </c>
      <c r="N60" s="36">
        <v>0</v>
      </c>
      <c r="O60" s="34">
        <f t="shared" si="2"/>
        <v>0</v>
      </c>
      <c r="P60" s="34">
        <v>0</v>
      </c>
      <c r="Q60" s="37">
        <f t="shared" si="3"/>
        <v>0</v>
      </c>
      <c r="R60" s="42">
        <f t="shared" si="6"/>
        <v>0</v>
      </c>
      <c r="S60" s="42" t="s">
        <v>265</v>
      </c>
      <c r="T60" s="40"/>
    </row>
    <row r="61" spans="1:20" ht="47.25" x14ac:dyDescent="0.25">
      <c r="A61" s="20" t="s">
        <v>94</v>
      </c>
      <c r="B61" s="21" t="s">
        <v>95</v>
      </c>
      <c r="C61" s="20" t="s">
        <v>96</v>
      </c>
      <c r="D61" s="31">
        <v>0.72</v>
      </c>
      <c r="E61" s="33">
        <f t="shared" si="0"/>
        <v>0.72</v>
      </c>
      <c r="F61" s="31">
        <v>0</v>
      </c>
      <c r="G61" s="31">
        <v>0</v>
      </c>
      <c r="H61" s="34">
        <f t="shared" si="1"/>
        <v>0</v>
      </c>
      <c r="I61" s="34">
        <v>0</v>
      </c>
      <c r="J61" s="34">
        <v>0</v>
      </c>
      <c r="K61" s="34">
        <v>0</v>
      </c>
      <c r="L61" s="34">
        <v>0</v>
      </c>
      <c r="M61" s="34">
        <v>0</v>
      </c>
      <c r="N61" s="36">
        <v>0</v>
      </c>
      <c r="O61" s="34">
        <f t="shared" si="2"/>
        <v>0</v>
      </c>
      <c r="P61" s="34">
        <v>0</v>
      </c>
      <c r="Q61" s="37">
        <f t="shared" si="3"/>
        <v>0</v>
      </c>
      <c r="R61" s="42">
        <f t="shared" si="6"/>
        <v>0</v>
      </c>
      <c r="S61" s="42" t="s">
        <v>265</v>
      </c>
      <c r="T61" s="40"/>
    </row>
    <row r="62" spans="1:20" ht="47.25" x14ac:dyDescent="0.25">
      <c r="A62" s="20" t="s">
        <v>97</v>
      </c>
      <c r="B62" s="21" t="s">
        <v>98</v>
      </c>
      <c r="C62" s="20" t="s">
        <v>99</v>
      </c>
      <c r="D62" s="31">
        <v>0.36</v>
      </c>
      <c r="E62" s="33">
        <f t="shared" si="0"/>
        <v>0.36</v>
      </c>
      <c r="F62" s="31">
        <v>0</v>
      </c>
      <c r="G62" s="31">
        <v>0</v>
      </c>
      <c r="H62" s="34">
        <f t="shared" si="1"/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6">
        <v>0</v>
      </c>
      <c r="O62" s="34">
        <f t="shared" si="2"/>
        <v>0</v>
      </c>
      <c r="P62" s="34">
        <v>0</v>
      </c>
      <c r="Q62" s="37">
        <f t="shared" si="3"/>
        <v>0</v>
      </c>
      <c r="R62" s="42">
        <f t="shared" si="6"/>
        <v>0</v>
      </c>
      <c r="S62" s="42" t="s">
        <v>265</v>
      </c>
      <c r="T62" s="40"/>
    </row>
    <row r="63" spans="1:20" ht="47.25" x14ac:dyDescent="0.25">
      <c r="A63" s="20" t="s">
        <v>100</v>
      </c>
      <c r="B63" s="21" t="s">
        <v>101</v>
      </c>
      <c r="C63" s="20" t="s">
        <v>102</v>
      </c>
      <c r="D63" s="31">
        <v>0.25</v>
      </c>
      <c r="E63" s="33">
        <f t="shared" si="0"/>
        <v>0.25</v>
      </c>
      <c r="F63" s="31">
        <v>0</v>
      </c>
      <c r="G63" s="31">
        <v>0</v>
      </c>
      <c r="H63" s="34">
        <f t="shared" si="1"/>
        <v>0</v>
      </c>
      <c r="I63" s="34">
        <v>0</v>
      </c>
      <c r="J63" s="34">
        <v>0</v>
      </c>
      <c r="K63" s="34">
        <v>0</v>
      </c>
      <c r="L63" s="34">
        <v>0</v>
      </c>
      <c r="M63" s="34">
        <v>0</v>
      </c>
      <c r="N63" s="36">
        <v>0</v>
      </c>
      <c r="O63" s="34">
        <f t="shared" si="2"/>
        <v>0</v>
      </c>
      <c r="P63" s="34">
        <v>0</v>
      </c>
      <c r="Q63" s="37">
        <f t="shared" si="3"/>
        <v>0</v>
      </c>
      <c r="R63" s="42">
        <f t="shared" si="6"/>
        <v>0</v>
      </c>
      <c r="S63" s="42" t="s">
        <v>265</v>
      </c>
      <c r="T63" s="40"/>
    </row>
    <row r="64" spans="1:20" ht="94.5" x14ac:dyDescent="0.25">
      <c r="A64" s="20" t="s">
        <v>103</v>
      </c>
      <c r="B64" s="21" t="s">
        <v>202</v>
      </c>
      <c r="C64" s="20" t="s">
        <v>104</v>
      </c>
      <c r="D64" s="31">
        <v>0.18</v>
      </c>
      <c r="E64" s="33">
        <f t="shared" si="0"/>
        <v>0.18</v>
      </c>
      <c r="F64" s="31">
        <v>0</v>
      </c>
      <c r="G64" s="31">
        <v>0</v>
      </c>
      <c r="H64" s="34">
        <f t="shared" si="1"/>
        <v>0</v>
      </c>
      <c r="I64" s="34">
        <v>0</v>
      </c>
      <c r="J64" s="34">
        <v>0</v>
      </c>
      <c r="K64" s="34">
        <v>0</v>
      </c>
      <c r="L64" s="34">
        <v>0</v>
      </c>
      <c r="M64" s="34">
        <v>0</v>
      </c>
      <c r="N64" s="36">
        <v>0</v>
      </c>
      <c r="O64" s="34">
        <f t="shared" si="2"/>
        <v>0</v>
      </c>
      <c r="P64" s="34">
        <v>0</v>
      </c>
      <c r="Q64" s="37">
        <f t="shared" si="3"/>
        <v>0</v>
      </c>
      <c r="R64" s="42">
        <f t="shared" si="6"/>
        <v>0</v>
      </c>
      <c r="S64" s="42" t="s">
        <v>265</v>
      </c>
      <c r="T64" s="40"/>
    </row>
    <row r="65" spans="1:20" ht="63" x14ac:dyDescent="0.25">
      <c r="A65" s="20" t="s">
        <v>105</v>
      </c>
      <c r="B65" s="21" t="s">
        <v>106</v>
      </c>
      <c r="C65" s="20" t="s">
        <v>107</v>
      </c>
      <c r="D65" s="31">
        <v>0.47</v>
      </c>
      <c r="E65" s="33">
        <f t="shared" si="0"/>
        <v>0.47</v>
      </c>
      <c r="F65" s="31">
        <v>0</v>
      </c>
      <c r="G65" s="31">
        <v>0</v>
      </c>
      <c r="H65" s="34">
        <f t="shared" si="1"/>
        <v>0</v>
      </c>
      <c r="I65" s="34">
        <v>0</v>
      </c>
      <c r="J65" s="34">
        <v>0</v>
      </c>
      <c r="K65" s="34">
        <v>0</v>
      </c>
      <c r="L65" s="34">
        <v>0</v>
      </c>
      <c r="M65" s="34">
        <v>0</v>
      </c>
      <c r="N65" s="36">
        <v>0</v>
      </c>
      <c r="O65" s="34">
        <f t="shared" si="2"/>
        <v>0</v>
      </c>
      <c r="P65" s="34">
        <v>0</v>
      </c>
      <c r="Q65" s="37">
        <f t="shared" si="3"/>
        <v>0</v>
      </c>
      <c r="R65" s="42">
        <f t="shared" si="6"/>
        <v>0</v>
      </c>
      <c r="S65" s="42" t="s">
        <v>265</v>
      </c>
      <c r="T65" s="40"/>
    </row>
    <row r="66" spans="1:20" ht="63" x14ac:dyDescent="0.25">
      <c r="A66" s="20" t="s">
        <v>108</v>
      </c>
      <c r="B66" s="21" t="s">
        <v>109</v>
      </c>
      <c r="C66" s="20" t="s">
        <v>110</v>
      </c>
      <c r="D66" s="31">
        <v>0</v>
      </c>
      <c r="E66" s="33">
        <f t="shared" si="0"/>
        <v>0</v>
      </c>
      <c r="F66" s="31">
        <v>0</v>
      </c>
      <c r="G66" s="31">
        <v>0</v>
      </c>
      <c r="H66" s="34">
        <f t="shared" si="1"/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6">
        <v>0</v>
      </c>
      <c r="O66" s="34">
        <f t="shared" si="2"/>
        <v>0</v>
      </c>
      <c r="P66" s="34">
        <v>0</v>
      </c>
      <c r="Q66" s="37">
        <f t="shared" si="3"/>
        <v>0</v>
      </c>
      <c r="R66" s="42">
        <f t="shared" si="6"/>
        <v>0</v>
      </c>
      <c r="S66" s="42" t="s">
        <v>265</v>
      </c>
      <c r="T66" s="40"/>
    </row>
    <row r="67" spans="1:20" ht="78.75" x14ac:dyDescent="0.25">
      <c r="A67" s="20" t="s">
        <v>111</v>
      </c>
      <c r="B67" s="21" t="s">
        <v>214</v>
      </c>
      <c r="C67" s="20" t="s">
        <v>112</v>
      </c>
      <c r="D67" s="31">
        <v>0.42</v>
      </c>
      <c r="E67" s="33">
        <f t="shared" si="0"/>
        <v>0.42</v>
      </c>
      <c r="F67" s="31">
        <v>0</v>
      </c>
      <c r="G67" s="31">
        <v>0</v>
      </c>
      <c r="H67" s="34">
        <f t="shared" si="1"/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6">
        <v>0</v>
      </c>
      <c r="O67" s="34">
        <f t="shared" si="2"/>
        <v>0</v>
      </c>
      <c r="P67" s="34">
        <v>0</v>
      </c>
      <c r="Q67" s="37">
        <f t="shared" si="3"/>
        <v>0</v>
      </c>
      <c r="R67" s="42">
        <f t="shared" si="6"/>
        <v>0</v>
      </c>
      <c r="S67" s="42" t="s">
        <v>265</v>
      </c>
      <c r="T67" s="40"/>
    </row>
    <row r="68" spans="1:20" ht="63" x14ac:dyDescent="0.25">
      <c r="A68" s="20" t="s">
        <v>215</v>
      </c>
      <c r="B68" s="21" t="s">
        <v>216</v>
      </c>
      <c r="C68" s="20" t="s">
        <v>217</v>
      </c>
      <c r="D68" s="31">
        <v>0.94</v>
      </c>
      <c r="E68" s="33">
        <f t="shared" si="0"/>
        <v>0.94</v>
      </c>
      <c r="F68" s="31">
        <v>0</v>
      </c>
      <c r="G68" s="31">
        <v>0</v>
      </c>
      <c r="H68" s="34">
        <f t="shared" si="1"/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6">
        <v>0</v>
      </c>
      <c r="O68" s="34">
        <f t="shared" si="2"/>
        <v>0</v>
      </c>
      <c r="P68" s="34">
        <v>0</v>
      </c>
      <c r="Q68" s="37">
        <f t="shared" si="3"/>
        <v>0</v>
      </c>
      <c r="R68" s="42">
        <f t="shared" si="6"/>
        <v>0</v>
      </c>
      <c r="S68" s="42" t="s">
        <v>265</v>
      </c>
      <c r="T68" s="40"/>
    </row>
    <row r="69" spans="1:20" ht="94.5" x14ac:dyDescent="0.25">
      <c r="A69" s="19" t="s">
        <v>113</v>
      </c>
      <c r="B69" s="20" t="s">
        <v>114</v>
      </c>
      <c r="C69" s="20" t="s">
        <v>18</v>
      </c>
      <c r="D69" s="31">
        <v>0</v>
      </c>
      <c r="E69" s="33">
        <f t="shared" si="0"/>
        <v>0</v>
      </c>
      <c r="F69" s="31">
        <v>0</v>
      </c>
      <c r="G69" s="31">
        <v>0</v>
      </c>
      <c r="H69" s="34">
        <f t="shared" si="1"/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6">
        <v>0</v>
      </c>
      <c r="O69" s="34">
        <f t="shared" si="2"/>
        <v>0</v>
      </c>
      <c r="P69" s="34">
        <v>0</v>
      </c>
      <c r="Q69" s="37">
        <f t="shared" si="3"/>
        <v>0</v>
      </c>
      <c r="R69" s="42">
        <f t="shared" si="6"/>
        <v>0</v>
      </c>
      <c r="S69" s="42" t="s">
        <v>265</v>
      </c>
      <c r="T69" s="40"/>
    </row>
    <row r="70" spans="1:20" ht="63" x14ac:dyDescent="0.25">
      <c r="A70" s="20" t="s">
        <v>218</v>
      </c>
      <c r="B70" s="21" t="s">
        <v>219</v>
      </c>
      <c r="C70" s="20" t="s">
        <v>220</v>
      </c>
      <c r="D70" s="31">
        <v>0.28999999999999998</v>
      </c>
      <c r="E70" s="33">
        <f t="shared" si="0"/>
        <v>0.28999999999999998</v>
      </c>
      <c r="F70" s="31">
        <v>0</v>
      </c>
      <c r="G70" s="31">
        <v>0</v>
      </c>
      <c r="H70" s="34">
        <f t="shared" si="1"/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6">
        <v>0</v>
      </c>
      <c r="O70" s="34">
        <f t="shared" si="2"/>
        <v>0</v>
      </c>
      <c r="P70" s="34">
        <v>0</v>
      </c>
      <c r="Q70" s="37">
        <f t="shared" si="3"/>
        <v>0</v>
      </c>
      <c r="R70" s="42">
        <f t="shared" si="6"/>
        <v>0</v>
      </c>
      <c r="S70" s="42" t="s">
        <v>265</v>
      </c>
      <c r="T70" s="40"/>
    </row>
    <row r="71" spans="1:20" s="1" customFormat="1" ht="78.75" x14ac:dyDescent="0.25">
      <c r="A71" s="17" t="s">
        <v>115</v>
      </c>
      <c r="B71" s="18" t="s">
        <v>116</v>
      </c>
      <c r="C71" s="18" t="s">
        <v>18</v>
      </c>
      <c r="D71" s="30">
        <v>28.62</v>
      </c>
      <c r="E71" s="38">
        <f t="shared" si="0"/>
        <v>21.07</v>
      </c>
      <c r="F71" s="30">
        <v>7.55</v>
      </c>
      <c r="G71" s="30">
        <v>7.55</v>
      </c>
      <c r="H71" s="34">
        <f t="shared" si="1"/>
        <v>0</v>
      </c>
      <c r="I71" s="37">
        <v>0</v>
      </c>
      <c r="J71" s="37">
        <v>0</v>
      </c>
      <c r="K71" s="37">
        <v>0</v>
      </c>
      <c r="L71" s="37">
        <v>0</v>
      </c>
      <c r="M71" s="37">
        <v>0</v>
      </c>
      <c r="N71" s="35">
        <v>0</v>
      </c>
      <c r="O71" s="37">
        <f t="shared" si="2"/>
        <v>7.55</v>
      </c>
      <c r="P71" s="37">
        <v>0</v>
      </c>
      <c r="Q71" s="37">
        <f t="shared" si="3"/>
        <v>7.55</v>
      </c>
      <c r="R71" s="42">
        <f t="shared" si="6"/>
        <v>0</v>
      </c>
      <c r="S71" s="42" t="s">
        <v>265</v>
      </c>
      <c r="T71" s="41"/>
    </row>
    <row r="72" spans="1:20" s="1" customFormat="1" ht="47.25" x14ac:dyDescent="0.25">
      <c r="A72" s="17" t="s">
        <v>117</v>
      </c>
      <c r="B72" s="18" t="s">
        <v>118</v>
      </c>
      <c r="C72" s="18" t="s">
        <v>18</v>
      </c>
      <c r="D72" s="30">
        <v>28.62</v>
      </c>
      <c r="E72" s="38">
        <f t="shared" si="0"/>
        <v>21.07</v>
      </c>
      <c r="F72" s="30">
        <v>7.55</v>
      </c>
      <c r="G72" s="30">
        <v>7.55</v>
      </c>
      <c r="H72" s="34">
        <f t="shared" si="1"/>
        <v>0</v>
      </c>
      <c r="I72" s="37">
        <v>0</v>
      </c>
      <c r="J72" s="37">
        <v>0</v>
      </c>
      <c r="K72" s="37">
        <v>0</v>
      </c>
      <c r="L72" s="37">
        <v>0</v>
      </c>
      <c r="M72" s="37">
        <v>0</v>
      </c>
      <c r="N72" s="35">
        <v>0</v>
      </c>
      <c r="O72" s="37">
        <f t="shared" si="2"/>
        <v>7.55</v>
      </c>
      <c r="P72" s="37">
        <v>0</v>
      </c>
      <c r="Q72" s="37">
        <f t="shared" si="3"/>
        <v>7.55</v>
      </c>
      <c r="R72" s="42">
        <f t="shared" si="6"/>
        <v>0</v>
      </c>
      <c r="S72" s="42" t="s">
        <v>265</v>
      </c>
      <c r="T72" s="41"/>
    </row>
    <row r="73" spans="1:20" ht="94.5" x14ac:dyDescent="0.25">
      <c r="A73" s="20" t="s">
        <v>119</v>
      </c>
      <c r="B73" s="20" t="s">
        <v>203</v>
      </c>
      <c r="C73" s="20" t="s">
        <v>120</v>
      </c>
      <c r="D73" s="31">
        <v>6.44</v>
      </c>
      <c r="E73" s="33">
        <f t="shared" si="0"/>
        <v>6.44</v>
      </c>
      <c r="F73" s="31">
        <v>0</v>
      </c>
      <c r="G73" s="31">
        <v>0</v>
      </c>
      <c r="H73" s="34">
        <f t="shared" si="1"/>
        <v>0</v>
      </c>
      <c r="I73" s="34">
        <v>0</v>
      </c>
      <c r="J73" s="34">
        <v>0</v>
      </c>
      <c r="K73" s="34">
        <v>0</v>
      </c>
      <c r="L73" s="34">
        <v>0</v>
      </c>
      <c r="M73" s="34">
        <v>0</v>
      </c>
      <c r="N73" s="36">
        <v>0</v>
      </c>
      <c r="O73" s="34">
        <f t="shared" si="2"/>
        <v>0</v>
      </c>
      <c r="P73" s="34">
        <v>0</v>
      </c>
      <c r="Q73" s="37">
        <f t="shared" si="3"/>
        <v>0</v>
      </c>
      <c r="R73" s="42">
        <f t="shared" si="6"/>
        <v>0</v>
      </c>
      <c r="S73" s="42" t="s">
        <v>265</v>
      </c>
      <c r="T73" s="40"/>
    </row>
    <row r="74" spans="1:20" ht="78.75" x14ac:dyDescent="0.25">
      <c r="A74" s="20" t="s">
        <v>121</v>
      </c>
      <c r="B74" s="19" t="s">
        <v>221</v>
      </c>
      <c r="C74" s="20" t="s">
        <v>122</v>
      </c>
      <c r="D74" s="31">
        <v>3.07</v>
      </c>
      <c r="E74" s="33">
        <f t="shared" si="0"/>
        <v>3.07</v>
      </c>
      <c r="F74" s="31">
        <v>0</v>
      </c>
      <c r="G74" s="31">
        <v>0</v>
      </c>
      <c r="H74" s="34">
        <f t="shared" si="1"/>
        <v>0</v>
      </c>
      <c r="I74" s="34">
        <v>0</v>
      </c>
      <c r="J74" s="34">
        <v>0</v>
      </c>
      <c r="K74" s="34">
        <v>0</v>
      </c>
      <c r="L74" s="34">
        <v>0</v>
      </c>
      <c r="M74" s="34">
        <v>0</v>
      </c>
      <c r="N74" s="36">
        <v>0</v>
      </c>
      <c r="O74" s="34">
        <f t="shared" si="2"/>
        <v>0</v>
      </c>
      <c r="P74" s="34">
        <v>0</v>
      </c>
      <c r="Q74" s="37">
        <f t="shared" si="3"/>
        <v>0</v>
      </c>
      <c r="R74" s="42">
        <f t="shared" si="6"/>
        <v>0</v>
      </c>
      <c r="S74" s="42" t="s">
        <v>265</v>
      </c>
      <c r="T74" s="40"/>
    </row>
    <row r="75" spans="1:20" ht="63" x14ac:dyDescent="0.25">
      <c r="A75" s="20" t="s">
        <v>123</v>
      </c>
      <c r="B75" s="19" t="s">
        <v>124</v>
      </c>
      <c r="C75" s="20" t="s">
        <v>125</v>
      </c>
      <c r="D75" s="31">
        <v>0</v>
      </c>
      <c r="E75" s="33">
        <f t="shared" si="0"/>
        <v>0</v>
      </c>
      <c r="F75" s="31">
        <v>0</v>
      </c>
      <c r="G75" s="31">
        <v>0</v>
      </c>
      <c r="H75" s="34">
        <f t="shared" si="1"/>
        <v>0</v>
      </c>
      <c r="I75" s="34">
        <v>0</v>
      </c>
      <c r="J75" s="34">
        <v>0</v>
      </c>
      <c r="K75" s="34">
        <v>0</v>
      </c>
      <c r="L75" s="34">
        <v>0</v>
      </c>
      <c r="M75" s="34">
        <v>0</v>
      </c>
      <c r="N75" s="36">
        <v>0</v>
      </c>
      <c r="O75" s="34">
        <f t="shared" si="2"/>
        <v>0</v>
      </c>
      <c r="P75" s="34">
        <v>0</v>
      </c>
      <c r="Q75" s="37">
        <f t="shared" si="3"/>
        <v>0</v>
      </c>
      <c r="R75" s="42">
        <f t="shared" si="6"/>
        <v>0</v>
      </c>
      <c r="S75" s="42" t="s">
        <v>265</v>
      </c>
      <c r="T75" s="40"/>
    </row>
    <row r="76" spans="1:20" ht="94.5" x14ac:dyDescent="0.25">
      <c r="A76" s="20" t="s">
        <v>126</v>
      </c>
      <c r="B76" s="19" t="s">
        <v>204</v>
      </c>
      <c r="C76" s="20" t="s">
        <v>127</v>
      </c>
      <c r="D76" s="31">
        <v>2.0499999999999998</v>
      </c>
      <c r="E76" s="33">
        <f t="shared" si="0"/>
        <v>2.0499999999999998</v>
      </c>
      <c r="F76" s="31">
        <v>0</v>
      </c>
      <c r="G76" s="31">
        <v>0</v>
      </c>
      <c r="H76" s="34">
        <f t="shared" si="1"/>
        <v>0</v>
      </c>
      <c r="I76" s="34">
        <v>0</v>
      </c>
      <c r="J76" s="34">
        <v>0</v>
      </c>
      <c r="K76" s="34">
        <v>0</v>
      </c>
      <c r="L76" s="34">
        <v>0</v>
      </c>
      <c r="M76" s="34">
        <v>0</v>
      </c>
      <c r="N76" s="36">
        <v>0</v>
      </c>
      <c r="O76" s="34">
        <f t="shared" si="2"/>
        <v>0</v>
      </c>
      <c r="P76" s="34">
        <v>0</v>
      </c>
      <c r="Q76" s="37">
        <f t="shared" si="3"/>
        <v>0</v>
      </c>
      <c r="R76" s="42">
        <f t="shared" si="6"/>
        <v>0</v>
      </c>
      <c r="S76" s="42" t="s">
        <v>265</v>
      </c>
      <c r="T76" s="40"/>
    </row>
    <row r="77" spans="1:20" ht="94.5" x14ac:dyDescent="0.25">
      <c r="A77" s="20" t="s">
        <v>128</v>
      </c>
      <c r="B77" s="19" t="s">
        <v>205</v>
      </c>
      <c r="C77" s="20" t="s">
        <v>129</v>
      </c>
      <c r="D77" s="31">
        <v>2.16</v>
      </c>
      <c r="E77" s="33">
        <f t="shared" si="0"/>
        <v>2.16</v>
      </c>
      <c r="F77" s="31">
        <v>0</v>
      </c>
      <c r="G77" s="31">
        <v>0</v>
      </c>
      <c r="H77" s="34">
        <f t="shared" si="1"/>
        <v>0</v>
      </c>
      <c r="I77" s="34">
        <v>0</v>
      </c>
      <c r="J77" s="34">
        <v>0</v>
      </c>
      <c r="K77" s="34">
        <v>0</v>
      </c>
      <c r="L77" s="34">
        <v>0</v>
      </c>
      <c r="M77" s="34">
        <v>0</v>
      </c>
      <c r="N77" s="36">
        <v>0</v>
      </c>
      <c r="O77" s="34">
        <f t="shared" si="2"/>
        <v>0</v>
      </c>
      <c r="P77" s="34">
        <v>0</v>
      </c>
      <c r="Q77" s="37">
        <f t="shared" si="3"/>
        <v>0</v>
      </c>
      <c r="R77" s="42">
        <f t="shared" si="6"/>
        <v>0</v>
      </c>
      <c r="S77" s="42" t="s">
        <v>265</v>
      </c>
      <c r="T77" s="40"/>
    </row>
    <row r="78" spans="1:20" ht="78.75" x14ac:dyDescent="0.25">
      <c r="A78" s="20" t="s">
        <v>130</v>
      </c>
      <c r="B78" s="19" t="s">
        <v>247</v>
      </c>
      <c r="C78" s="20" t="s">
        <v>131</v>
      </c>
      <c r="D78" s="31">
        <v>3.25</v>
      </c>
      <c r="E78" s="33">
        <f t="shared" si="0"/>
        <v>3.25</v>
      </c>
      <c r="F78" s="31">
        <v>0</v>
      </c>
      <c r="G78" s="31">
        <v>0</v>
      </c>
      <c r="H78" s="34">
        <f t="shared" si="1"/>
        <v>0</v>
      </c>
      <c r="I78" s="34">
        <v>0</v>
      </c>
      <c r="J78" s="34">
        <v>0</v>
      </c>
      <c r="K78" s="34">
        <v>0</v>
      </c>
      <c r="L78" s="34">
        <v>0</v>
      </c>
      <c r="M78" s="34">
        <v>0</v>
      </c>
      <c r="N78" s="36">
        <v>0</v>
      </c>
      <c r="O78" s="34">
        <f t="shared" si="2"/>
        <v>0</v>
      </c>
      <c r="P78" s="34">
        <v>0</v>
      </c>
      <c r="Q78" s="37">
        <f t="shared" si="3"/>
        <v>0</v>
      </c>
      <c r="R78" s="42">
        <f t="shared" si="6"/>
        <v>0</v>
      </c>
      <c r="S78" s="42" t="s">
        <v>265</v>
      </c>
      <c r="T78" s="40"/>
    </row>
    <row r="79" spans="1:20" ht="63" x14ac:dyDescent="0.25">
      <c r="A79" s="20" t="s">
        <v>132</v>
      </c>
      <c r="B79" s="19" t="s">
        <v>133</v>
      </c>
      <c r="C79" s="20" t="s">
        <v>134</v>
      </c>
      <c r="D79" s="31">
        <v>1.04</v>
      </c>
      <c r="E79" s="33">
        <f t="shared" ref="E79:E118" si="7">D79-F79</f>
        <v>1.04</v>
      </c>
      <c r="F79" s="31">
        <v>0</v>
      </c>
      <c r="G79" s="31">
        <v>0</v>
      </c>
      <c r="H79" s="34">
        <f t="shared" ref="H79:H118" si="8">J79+L79+N79</f>
        <v>0</v>
      </c>
      <c r="I79" s="34">
        <v>0</v>
      </c>
      <c r="J79" s="34">
        <v>0</v>
      </c>
      <c r="K79" s="34">
        <v>0</v>
      </c>
      <c r="L79" s="34">
        <v>0</v>
      </c>
      <c r="M79" s="34">
        <v>0</v>
      </c>
      <c r="N79" s="36">
        <v>0</v>
      </c>
      <c r="O79" s="34">
        <f t="shared" ref="O79:O118" si="9">G79-I79-K79-M79</f>
        <v>0</v>
      </c>
      <c r="P79" s="34">
        <v>0</v>
      </c>
      <c r="Q79" s="37">
        <f t="shared" ref="Q79:Q118" si="10">G79-J79-L79-N79-P79</f>
        <v>0</v>
      </c>
      <c r="R79" s="42">
        <f t="shared" ref="R79:R118" si="11">(I79+K79+M79)-H79</f>
        <v>0</v>
      </c>
      <c r="S79" s="42" t="s">
        <v>265</v>
      </c>
      <c r="T79" s="40"/>
    </row>
    <row r="80" spans="1:20" ht="90" customHeight="1" x14ac:dyDescent="0.25">
      <c r="A80" s="20" t="s">
        <v>135</v>
      </c>
      <c r="B80" s="19" t="s">
        <v>222</v>
      </c>
      <c r="C80" s="20" t="s">
        <v>136</v>
      </c>
      <c r="D80" s="31">
        <v>1.08</v>
      </c>
      <c r="E80" s="33">
        <f t="shared" si="7"/>
        <v>1.08</v>
      </c>
      <c r="F80" s="31">
        <v>0</v>
      </c>
      <c r="G80" s="31">
        <v>0</v>
      </c>
      <c r="H80" s="34">
        <f t="shared" si="8"/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6">
        <v>0</v>
      </c>
      <c r="O80" s="34">
        <f t="shared" si="9"/>
        <v>0</v>
      </c>
      <c r="P80" s="34">
        <v>0</v>
      </c>
      <c r="Q80" s="37">
        <f t="shared" si="10"/>
        <v>0</v>
      </c>
      <c r="R80" s="42">
        <f t="shared" si="11"/>
        <v>0</v>
      </c>
      <c r="S80" s="42" t="s">
        <v>265</v>
      </c>
      <c r="T80" s="40"/>
    </row>
    <row r="81" spans="1:20" ht="126" x14ac:dyDescent="0.25">
      <c r="A81" s="20" t="s">
        <v>137</v>
      </c>
      <c r="B81" s="19" t="s">
        <v>248</v>
      </c>
      <c r="C81" s="20" t="s">
        <v>138</v>
      </c>
      <c r="D81" s="31">
        <v>6.02</v>
      </c>
      <c r="E81" s="33">
        <f t="shared" si="7"/>
        <v>1.9699999999999998</v>
      </c>
      <c r="F81" s="31">
        <v>4.05</v>
      </c>
      <c r="G81" s="31">
        <v>4.05</v>
      </c>
      <c r="H81" s="34">
        <f t="shared" si="8"/>
        <v>0</v>
      </c>
      <c r="I81" s="34">
        <v>0</v>
      </c>
      <c r="J81" s="34">
        <v>0</v>
      </c>
      <c r="K81" s="34">
        <v>0</v>
      </c>
      <c r="L81" s="34">
        <v>0</v>
      </c>
      <c r="M81" s="34">
        <v>0</v>
      </c>
      <c r="N81" s="36">
        <v>0</v>
      </c>
      <c r="O81" s="34">
        <f t="shared" si="9"/>
        <v>4.05</v>
      </c>
      <c r="P81" s="34">
        <v>0</v>
      </c>
      <c r="Q81" s="37">
        <f t="shared" si="10"/>
        <v>4.05</v>
      </c>
      <c r="R81" s="42">
        <f t="shared" si="11"/>
        <v>0</v>
      </c>
      <c r="S81" s="42" t="s">
        <v>265</v>
      </c>
      <c r="T81" s="40"/>
    </row>
    <row r="82" spans="1:20" ht="94.5" x14ac:dyDescent="0.25">
      <c r="A82" s="20" t="s">
        <v>139</v>
      </c>
      <c r="B82" s="19" t="s">
        <v>249</v>
      </c>
      <c r="C82" s="20" t="s">
        <v>140</v>
      </c>
      <c r="D82" s="31">
        <v>1.2</v>
      </c>
      <c r="E82" s="33">
        <f t="shared" si="7"/>
        <v>0</v>
      </c>
      <c r="F82" s="31">
        <v>1.2</v>
      </c>
      <c r="G82" s="31">
        <v>1.2</v>
      </c>
      <c r="H82" s="34">
        <f t="shared" si="8"/>
        <v>0</v>
      </c>
      <c r="I82" s="34">
        <v>0</v>
      </c>
      <c r="J82" s="34">
        <v>0</v>
      </c>
      <c r="K82" s="34">
        <v>0</v>
      </c>
      <c r="L82" s="34">
        <v>0</v>
      </c>
      <c r="M82" s="34">
        <v>0</v>
      </c>
      <c r="N82" s="36">
        <v>0</v>
      </c>
      <c r="O82" s="34">
        <f t="shared" si="9"/>
        <v>1.2</v>
      </c>
      <c r="P82" s="34">
        <v>0</v>
      </c>
      <c r="Q82" s="37">
        <f t="shared" si="10"/>
        <v>1.2</v>
      </c>
      <c r="R82" s="42">
        <f t="shared" si="11"/>
        <v>0</v>
      </c>
      <c r="S82" s="42" t="s">
        <v>265</v>
      </c>
      <c r="T82" s="40"/>
    </row>
    <row r="83" spans="1:20" ht="63" x14ac:dyDescent="0.25">
      <c r="A83" s="20" t="s">
        <v>141</v>
      </c>
      <c r="B83" s="19" t="s">
        <v>250</v>
      </c>
      <c r="C83" s="20" t="s">
        <v>142</v>
      </c>
      <c r="D83" s="31">
        <v>2.2999999999999998</v>
      </c>
      <c r="E83" s="33">
        <f t="shared" si="7"/>
        <v>0</v>
      </c>
      <c r="F83" s="31">
        <v>2.2999999999999998</v>
      </c>
      <c r="G83" s="31">
        <v>2.2999999999999998</v>
      </c>
      <c r="H83" s="34">
        <f t="shared" si="8"/>
        <v>0</v>
      </c>
      <c r="I83" s="34">
        <v>0</v>
      </c>
      <c r="J83" s="34">
        <v>0</v>
      </c>
      <c r="K83" s="34">
        <v>0</v>
      </c>
      <c r="L83" s="34">
        <v>0</v>
      </c>
      <c r="M83" s="34">
        <v>0</v>
      </c>
      <c r="N83" s="36">
        <v>0</v>
      </c>
      <c r="O83" s="34">
        <f t="shared" si="9"/>
        <v>2.2999999999999998</v>
      </c>
      <c r="P83" s="34">
        <v>0</v>
      </c>
      <c r="Q83" s="37">
        <f t="shared" si="10"/>
        <v>2.2999999999999998</v>
      </c>
      <c r="R83" s="42">
        <f t="shared" si="11"/>
        <v>0</v>
      </c>
      <c r="S83" s="42" t="s">
        <v>265</v>
      </c>
      <c r="T83" s="40"/>
    </row>
    <row r="84" spans="1:20" ht="110.25" x14ac:dyDescent="0.25">
      <c r="A84" s="20" t="s">
        <v>143</v>
      </c>
      <c r="B84" s="19" t="s">
        <v>144</v>
      </c>
      <c r="C84" s="20" t="s">
        <v>145</v>
      </c>
      <c r="D84" s="31">
        <v>0</v>
      </c>
      <c r="E84" s="33">
        <f t="shared" si="7"/>
        <v>0</v>
      </c>
      <c r="F84" s="31">
        <v>0</v>
      </c>
      <c r="G84" s="31">
        <v>0</v>
      </c>
      <c r="H84" s="34">
        <f t="shared" si="8"/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6">
        <v>0</v>
      </c>
      <c r="O84" s="34">
        <f t="shared" si="9"/>
        <v>0</v>
      </c>
      <c r="P84" s="34">
        <v>0</v>
      </c>
      <c r="Q84" s="37">
        <f t="shared" si="10"/>
        <v>0</v>
      </c>
      <c r="R84" s="42">
        <f t="shared" si="11"/>
        <v>0</v>
      </c>
      <c r="S84" s="42" t="s">
        <v>265</v>
      </c>
      <c r="T84" s="40"/>
    </row>
    <row r="85" spans="1:20" ht="63" hidden="1" x14ac:dyDescent="0.25">
      <c r="A85" s="17" t="s">
        <v>146</v>
      </c>
      <c r="B85" s="18" t="s">
        <v>147</v>
      </c>
      <c r="C85" s="18" t="s">
        <v>18</v>
      </c>
      <c r="D85" s="31">
        <v>0</v>
      </c>
      <c r="E85" s="33">
        <f t="shared" si="7"/>
        <v>0</v>
      </c>
      <c r="F85" s="31">
        <v>0</v>
      </c>
      <c r="G85" s="31">
        <v>0</v>
      </c>
      <c r="H85" s="34">
        <f t="shared" si="8"/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6">
        <v>0</v>
      </c>
      <c r="O85" s="34">
        <f t="shared" si="9"/>
        <v>0</v>
      </c>
      <c r="P85" s="34">
        <v>0</v>
      </c>
      <c r="Q85" s="37">
        <f t="shared" si="10"/>
        <v>0</v>
      </c>
      <c r="R85" s="42">
        <f t="shared" si="11"/>
        <v>0</v>
      </c>
      <c r="S85" s="42" t="e">
        <f t="shared" ref="S85:S95" si="12">R85/(I85+K85+M85)*100</f>
        <v>#DIV/0!</v>
      </c>
      <c r="T85" s="40"/>
    </row>
    <row r="86" spans="1:20" s="1" customFormat="1" ht="63" x14ac:dyDescent="0.25">
      <c r="A86" s="17" t="s">
        <v>148</v>
      </c>
      <c r="B86" s="18" t="s">
        <v>149</v>
      </c>
      <c r="C86" s="18" t="s">
        <v>18</v>
      </c>
      <c r="D86" s="30">
        <v>31.3</v>
      </c>
      <c r="E86" s="38">
        <f t="shared" si="7"/>
        <v>14.84</v>
      </c>
      <c r="F86" s="30">
        <v>16.46</v>
      </c>
      <c r="G86" s="30">
        <v>16.46</v>
      </c>
      <c r="H86" s="34">
        <f t="shared" si="8"/>
        <v>13.14</v>
      </c>
      <c r="I86" s="37">
        <v>0</v>
      </c>
      <c r="J86" s="37">
        <v>0</v>
      </c>
      <c r="K86" s="37">
        <f t="shared" ref="K86:M87" si="13">K87</f>
        <v>6</v>
      </c>
      <c r="L86" s="37">
        <f t="shared" si="13"/>
        <v>6.12</v>
      </c>
      <c r="M86" s="37">
        <f t="shared" si="13"/>
        <v>7.2</v>
      </c>
      <c r="N86" s="35">
        <f>N87</f>
        <v>7.0200000000000005</v>
      </c>
      <c r="O86" s="37">
        <f t="shared" si="9"/>
        <v>3.2600000000000007</v>
      </c>
      <c r="P86" s="37">
        <v>0</v>
      </c>
      <c r="Q86" s="37">
        <f t="shared" si="10"/>
        <v>3.3199999999999994</v>
      </c>
      <c r="R86" s="42">
        <f t="shared" si="11"/>
        <v>5.9999999999998721E-2</v>
      </c>
      <c r="S86" s="42">
        <f t="shared" si="12"/>
        <v>0.45454545454544487</v>
      </c>
      <c r="T86" s="41"/>
    </row>
    <row r="87" spans="1:20" s="1" customFormat="1" ht="47.25" x14ac:dyDescent="0.25">
      <c r="A87" s="17" t="s">
        <v>150</v>
      </c>
      <c r="B87" s="18" t="s">
        <v>151</v>
      </c>
      <c r="C87" s="18" t="s">
        <v>18</v>
      </c>
      <c r="D87" s="30">
        <v>31.3</v>
      </c>
      <c r="E87" s="38">
        <f t="shared" si="7"/>
        <v>14.84</v>
      </c>
      <c r="F87" s="30">
        <v>16.46</v>
      </c>
      <c r="G87" s="30">
        <v>16.46</v>
      </c>
      <c r="H87" s="34">
        <f t="shared" si="8"/>
        <v>13.14</v>
      </c>
      <c r="I87" s="37">
        <v>0</v>
      </c>
      <c r="J87" s="37">
        <v>0</v>
      </c>
      <c r="K87" s="37">
        <f t="shared" si="13"/>
        <v>6</v>
      </c>
      <c r="L87" s="37">
        <f t="shared" si="13"/>
        <v>6.12</v>
      </c>
      <c r="M87" s="37">
        <f t="shared" si="13"/>
        <v>7.2</v>
      </c>
      <c r="N87" s="35">
        <f>N88</f>
        <v>7.0200000000000005</v>
      </c>
      <c r="O87" s="37">
        <f t="shared" si="9"/>
        <v>3.2600000000000007</v>
      </c>
      <c r="P87" s="37">
        <v>0</v>
      </c>
      <c r="Q87" s="37">
        <f t="shared" si="10"/>
        <v>3.3199999999999994</v>
      </c>
      <c r="R87" s="42">
        <f t="shared" si="11"/>
        <v>5.9999999999998721E-2</v>
      </c>
      <c r="S87" s="42">
        <f t="shared" si="12"/>
        <v>0.45454545454544487</v>
      </c>
      <c r="T87" s="41"/>
    </row>
    <row r="88" spans="1:20" ht="63" x14ac:dyDescent="0.25">
      <c r="A88" s="20" t="s">
        <v>152</v>
      </c>
      <c r="B88" s="20" t="s">
        <v>251</v>
      </c>
      <c r="C88" s="20" t="s">
        <v>153</v>
      </c>
      <c r="D88" s="31">
        <v>31.3</v>
      </c>
      <c r="E88" s="33">
        <f t="shared" si="7"/>
        <v>14.84</v>
      </c>
      <c r="F88" s="31">
        <v>16.46</v>
      </c>
      <c r="G88" s="31">
        <v>16.46</v>
      </c>
      <c r="H88" s="34">
        <f t="shared" si="8"/>
        <v>13.14</v>
      </c>
      <c r="I88" s="34">
        <v>0</v>
      </c>
      <c r="J88" s="34">
        <v>0</v>
      </c>
      <c r="K88" s="34">
        <v>6</v>
      </c>
      <c r="L88" s="34">
        <v>6.12</v>
      </c>
      <c r="M88" s="34">
        <v>7.2</v>
      </c>
      <c r="N88" s="36">
        <f>6.53+0.49</f>
        <v>7.0200000000000005</v>
      </c>
      <c r="O88" s="34">
        <f t="shared" si="9"/>
        <v>3.2600000000000007</v>
      </c>
      <c r="P88" s="34">
        <v>0</v>
      </c>
      <c r="Q88" s="37">
        <f t="shared" si="10"/>
        <v>3.3199999999999994</v>
      </c>
      <c r="R88" s="42">
        <f t="shared" si="11"/>
        <v>5.9999999999998721E-2</v>
      </c>
      <c r="S88" s="42">
        <f t="shared" si="12"/>
        <v>0.45454545454544487</v>
      </c>
      <c r="T88" s="40"/>
    </row>
    <row r="89" spans="1:20" ht="47.25" hidden="1" x14ac:dyDescent="0.25">
      <c r="A89" s="17" t="s">
        <v>154</v>
      </c>
      <c r="B89" s="18" t="s">
        <v>155</v>
      </c>
      <c r="C89" s="18" t="s">
        <v>18</v>
      </c>
      <c r="D89" s="31">
        <v>0</v>
      </c>
      <c r="E89" s="33">
        <f t="shared" si="7"/>
        <v>0</v>
      </c>
      <c r="F89" s="31">
        <v>0</v>
      </c>
      <c r="G89" s="31">
        <v>0</v>
      </c>
      <c r="H89" s="34">
        <f t="shared" si="8"/>
        <v>0</v>
      </c>
      <c r="I89" s="34">
        <v>0</v>
      </c>
      <c r="J89" s="34">
        <v>0</v>
      </c>
      <c r="K89" s="34">
        <v>0</v>
      </c>
      <c r="L89" s="34">
        <v>0</v>
      </c>
      <c r="M89" s="34">
        <v>0</v>
      </c>
      <c r="N89" s="36">
        <v>0</v>
      </c>
      <c r="O89" s="34">
        <f t="shared" si="9"/>
        <v>0</v>
      </c>
      <c r="P89" s="34">
        <v>0</v>
      </c>
      <c r="Q89" s="37">
        <f t="shared" si="10"/>
        <v>0</v>
      </c>
      <c r="R89" s="42">
        <f t="shared" si="11"/>
        <v>0</v>
      </c>
      <c r="S89" s="42" t="e">
        <f t="shared" si="12"/>
        <v>#DIV/0!</v>
      </c>
      <c r="T89" s="40"/>
    </row>
    <row r="90" spans="1:20" ht="47.25" hidden="1" x14ac:dyDescent="0.25">
      <c r="A90" s="17" t="s">
        <v>156</v>
      </c>
      <c r="B90" s="18" t="s">
        <v>157</v>
      </c>
      <c r="C90" s="18" t="s">
        <v>18</v>
      </c>
      <c r="D90" s="31">
        <v>0</v>
      </c>
      <c r="E90" s="33">
        <f t="shared" si="7"/>
        <v>0</v>
      </c>
      <c r="F90" s="31">
        <v>0</v>
      </c>
      <c r="G90" s="31">
        <v>0</v>
      </c>
      <c r="H90" s="34">
        <f t="shared" si="8"/>
        <v>0</v>
      </c>
      <c r="I90" s="34">
        <v>0</v>
      </c>
      <c r="J90" s="34">
        <v>0</v>
      </c>
      <c r="K90" s="34">
        <v>0</v>
      </c>
      <c r="L90" s="34">
        <v>0</v>
      </c>
      <c r="M90" s="34">
        <v>0</v>
      </c>
      <c r="N90" s="36">
        <v>0</v>
      </c>
      <c r="O90" s="34">
        <f t="shared" si="9"/>
        <v>0</v>
      </c>
      <c r="P90" s="34">
        <v>0</v>
      </c>
      <c r="Q90" s="37">
        <f t="shared" si="10"/>
        <v>0</v>
      </c>
      <c r="R90" s="42">
        <f t="shared" si="11"/>
        <v>0</v>
      </c>
      <c r="S90" s="42" t="e">
        <f t="shared" si="12"/>
        <v>#DIV/0!</v>
      </c>
      <c r="T90" s="40"/>
    </row>
    <row r="91" spans="1:20" ht="47.25" hidden="1" x14ac:dyDescent="0.25">
      <c r="A91" s="17" t="s">
        <v>158</v>
      </c>
      <c r="B91" s="18" t="s">
        <v>159</v>
      </c>
      <c r="C91" s="18" t="s">
        <v>18</v>
      </c>
      <c r="D91" s="31">
        <v>0</v>
      </c>
      <c r="E91" s="33">
        <f t="shared" si="7"/>
        <v>0</v>
      </c>
      <c r="F91" s="31">
        <v>0</v>
      </c>
      <c r="G91" s="31">
        <v>0</v>
      </c>
      <c r="H91" s="34">
        <f t="shared" si="8"/>
        <v>0</v>
      </c>
      <c r="I91" s="34">
        <v>0</v>
      </c>
      <c r="J91" s="34">
        <v>0</v>
      </c>
      <c r="K91" s="34">
        <v>0</v>
      </c>
      <c r="L91" s="34">
        <v>0</v>
      </c>
      <c r="M91" s="34">
        <v>0</v>
      </c>
      <c r="N91" s="36">
        <v>0</v>
      </c>
      <c r="O91" s="34">
        <f t="shared" si="9"/>
        <v>0</v>
      </c>
      <c r="P91" s="34">
        <v>0</v>
      </c>
      <c r="Q91" s="37">
        <f t="shared" si="10"/>
        <v>0</v>
      </c>
      <c r="R91" s="42">
        <f t="shared" si="11"/>
        <v>0</v>
      </c>
      <c r="S91" s="42" t="e">
        <f t="shared" si="12"/>
        <v>#DIV/0!</v>
      </c>
      <c r="T91" s="40"/>
    </row>
    <row r="92" spans="1:20" ht="78.75" hidden="1" x14ac:dyDescent="0.25">
      <c r="A92" s="18" t="s">
        <v>160</v>
      </c>
      <c r="B92" s="18" t="s">
        <v>161</v>
      </c>
      <c r="C92" s="18" t="s">
        <v>18</v>
      </c>
      <c r="D92" s="31">
        <v>0</v>
      </c>
      <c r="E92" s="33">
        <f t="shared" si="7"/>
        <v>0</v>
      </c>
      <c r="F92" s="31">
        <v>0</v>
      </c>
      <c r="G92" s="31">
        <v>0</v>
      </c>
      <c r="H92" s="34">
        <f t="shared" si="8"/>
        <v>0</v>
      </c>
      <c r="I92" s="34">
        <v>0</v>
      </c>
      <c r="J92" s="34">
        <v>0</v>
      </c>
      <c r="K92" s="34">
        <v>0</v>
      </c>
      <c r="L92" s="34">
        <v>0</v>
      </c>
      <c r="M92" s="34">
        <v>0</v>
      </c>
      <c r="N92" s="36">
        <v>0</v>
      </c>
      <c r="O92" s="34">
        <f t="shared" si="9"/>
        <v>0</v>
      </c>
      <c r="P92" s="34">
        <v>0</v>
      </c>
      <c r="Q92" s="37">
        <f t="shared" si="10"/>
        <v>0</v>
      </c>
      <c r="R92" s="42">
        <f t="shared" si="11"/>
        <v>0</v>
      </c>
      <c r="S92" s="42" t="e">
        <f t="shared" si="12"/>
        <v>#DIV/0!</v>
      </c>
      <c r="T92" s="40"/>
    </row>
    <row r="93" spans="1:20" ht="63" hidden="1" x14ac:dyDescent="0.25">
      <c r="A93" s="17" t="s">
        <v>162</v>
      </c>
      <c r="B93" s="18" t="s">
        <v>163</v>
      </c>
      <c r="C93" s="18" t="s">
        <v>18</v>
      </c>
      <c r="D93" s="31">
        <v>0</v>
      </c>
      <c r="E93" s="33">
        <f t="shared" si="7"/>
        <v>0</v>
      </c>
      <c r="F93" s="31">
        <v>0</v>
      </c>
      <c r="G93" s="31">
        <v>0</v>
      </c>
      <c r="H93" s="34">
        <f t="shared" si="8"/>
        <v>0</v>
      </c>
      <c r="I93" s="34">
        <v>0</v>
      </c>
      <c r="J93" s="34">
        <v>0</v>
      </c>
      <c r="K93" s="34">
        <v>0</v>
      </c>
      <c r="L93" s="34">
        <v>0</v>
      </c>
      <c r="M93" s="34">
        <v>0</v>
      </c>
      <c r="N93" s="36">
        <v>0</v>
      </c>
      <c r="O93" s="34">
        <f t="shared" si="9"/>
        <v>0</v>
      </c>
      <c r="P93" s="34">
        <v>0</v>
      </c>
      <c r="Q93" s="37">
        <f t="shared" si="10"/>
        <v>0</v>
      </c>
      <c r="R93" s="42">
        <f t="shared" si="11"/>
        <v>0</v>
      </c>
      <c r="S93" s="42" t="e">
        <f t="shared" si="12"/>
        <v>#DIV/0!</v>
      </c>
      <c r="T93" s="40"/>
    </row>
    <row r="94" spans="1:20" ht="63" hidden="1" x14ac:dyDescent="0.25">
      <c r="A94" s="17" t="s">
        <v>164</v>
      </c>
      <c r="B94" s="18" t="s">
        <v>165</v>
      </c>
      <c r="C94" s="18" t="s">
        <v>18</v>
      </c>
      <c r="D94" s="31">
        <v>0</v>
      </c>
      <c r="E94" s="33">
        <f t="shared" si="7"/>
        <v>0</v>
      </c>
      <c r="F94" s="31">
        <v>0</v>
      </c>
      <c r="G94" s="31">
        <v>0</v>
      </c>
      <c r="H94" s="34">
        <f t="shared" si="8"/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6">
        <v>0</v>
      </c>
      <c r="O94" s="34">
        <f t="shared" si="9"/>
        <v>0</v>
      </c>
      <c r="P94" s="34">
        <v>0</v>
      </c>
      <c r="Q94" s="37">
        <f t="shared" si="10"/>
        <v>0</v>
      </c>
      <c r="R94" s="42">
        <f t="shared" si="11"/>
        <v>0</v>
      </c>
      <c r="S94" s="42" t="e">
        <f t="shared" si="12"/>
        <v>#DIV/0!</v>
      </c>
      <c r="T94" s="40"/>
    </row>
    <row r="95" spans="1:20" ht="78.75" hidden="1" x14ac:dyDescent="0.25">
      <c r="A95" s="17" t="s">
        <v>166</v>
      </c>
      <c r="B95" s="18" t="s">
        <v>167</v>
      </c>
      <c r="C95" s="18" t="s">
        <v>18</v>
      </c>
      <c r="D95" s="31">
        <v>0</v>
      </c>
      <c r="E95" s="33">
        <f t="shared" si="7"/>
        <v>0</v>
      </c>
      <c r="F95" s="31">
        <v>0</v>
      </c>
      <c r="G95" s="31">
        <v>0</v>
      </c>
      <c r="H95" s="34">
        <f t="shared" si="8"/>
        <v>0</v>
      </c>
      <c r="I95" s="34">
        <v>0</v>
      </c>
      <c r="J95" s="34">
        <v>0</v>
      </c>
      <c r="K95" s="34">
        <v>0</v>
      </c>
      <c r="L95" s="34">
        <v>0</v>
      </c>
      <c r="M95" s="34">
        <v>0</v>
      </c>
      <c r="N95" s="36">
        <v>0</v>
      </c>
      <c r="O95" s="34">
        <f t="shared" si="9"/>
        <v>0</v>
      </c>
      <c r="P95" s="34">
        <v>0</v>
      </c>
      <c r="Q95" s="37">
        <f t="shared" si="10"/>
        <v>0</v>
      </c>
      <c r="R95" s="42">
        <f t="shared" si="11"/>
        <v>0</v>
      </c>
      <c r="S95" s="42" t="e">
        <f t="shared" si="12"/>
        <v>#DIV/0!</v>
      </c>
      <c r="T95" s="40"/>
    </row>
    <row r="96" spans="1:20" s="1" customFormat="1" ht="78.75" x14ac:dyDescent="0.25">
      <c r="A96" s="18" t="s">
        <v>168</v>
      </c>
      <c r="B96" s="18" t="s">
        <v>169</v>
      </c>
      <c r="C96" s="18" t="s">
        <v>18</v>
      </c>
      <c r="D96" s="30">
        <v>7.01</v>
      </c>
      <c r="E96" s="38">
        <f t="shared" si="7"/>
        <v>0</v>
      </c>
      <c r="F96" s="30">
        <v>7.01</v>
      </c>
      <c r="G96" s="30">
        <v>7.01</v>
      </c>
      <c r="H96" s="34">
        <f t="shared" si="8"/>
        <v>0</v>
      </c>
      <c r="I96" s="37">
        <v>0</v>
      </c>
      <c r="J96" s="37">
        <v>0</v>
      </c>
      <c r="K96" s="37">
        <v>0</v>
      </c>
      <c r="L96" s="37">
        <v>0</v>
      </c>
      <c r="M96" s="37">
        <v>0</v>
      </c>
      <c r="N96" s="35">
        <v>0</v>
      </c>
      <c r="O96" s="37">
        <f t="shared" si="9"/>
        <v>7.01</v>
      </c>
      <c r="P96" s="37">
        <v>0</v>
      </c>
      <c r="Q96" s="37">
        <f t="shared" si="10"/>
        <v>7.01</v>
      </c>
      <c r="R96" s="42">
        <f t="shared" si="11"/>
        <v>0</v>
      </c>
      <c r="S96" s="42" t="s">
        <v>265</v>
      </c>
      <c r="T96" s="41"/>
    </row>
    <row r="97" spans="1:20" s="1" customFormat="1" ht="47.25" x14ac:dyDescent="0.25">
      <c r="A97" s="18" t="s">
        <v>170</v>
      </c>
      <c r="B97" s="18" t="s">
        <v>171</v>
      </c>
      <c r="C97" s="18" t="s">
        <v>18</v>
      </c>
      <c r="D97" s="30">
        <v>7.01</v>
      </c>
      <c r="E97" s="38">
        <f t="shared" si="7"/>
        <v>0</v>
      </c>
      <c r="F97" s="30">
        <v>7.01</v>
      </c>
      <c r="G97" s="30">
        <v>7.01</v>
      </c>
      <c r="H97" s="34">
        <f t="shared" si="8"/>
        <v>0</v>
      </c>
      <c r="I97" s="37">
        <v>0</v>
      </c>
      <c r="J97" s="37">
        <v>0</v>
      </c>
      <c r="K97" s="37">
        <v>0</v>
      </c>
      <c r="L97" s="37">
        <v>0</v>
      </c>
      <c r="M97" s="37">
        <v>0</v>
      </c>
      <c r="N97" s="35">
        <v>0</v>
      </c>
      <c r="O97" s="37">
        <f t="shared" si="9"/>
        <v>7.01</v>
      </c>
      <c r="P97" s="37">
        <v>0</v>
      </c>
      <c r="Q97" s="37">
        <f t="shared" si="10"/>
        <v>7.01</v>
      </c>
      <c r="R97" s="42">
        <f t="shared" si="11"/>
        <v>0</v>
      </c>
      <c r="S97" s="42" t="s">
        <v>265</v>
      </c>
      <c r="T97" s="41"/>
    </row>
    <row r="98" spans="1:20" ht="63" x14ac:dyDescent="0.25">
      <c r="A98" s="20" t="s">
        <v>252</v>
      </c>
      <c r="B98" s="20" t="s">
        <v>253</v>
      </c>
      <c r="C98" s="20" t="s">
        <v>254</v>
      </c>
      <c r="D98" s="31">
        <v>7.01</v>
      </c>
      <c r="E98" s="33">
        <f t="shared" si="7"/>
        <v>0</v>
      </c>
      <c r="F98" s="31">
        <v>7.01</v>
      </c>
      <c r="G98" s="31">
        <v>7.01</v>
      </c>
      <c r="H98" s="34">
        <f t="shared" si="8"/>
        <v>0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6">
        <v>0</v>
      </c>
      <c r="O98" s="34">
        <f t="shared" si="9"/>
        <v>7.01</v>
      </c>
      <c r="P98" s="34">
        <v>0</v>
      </c>
      <c r="Q98" s="37">
        <f t="shared" si="10"/>
        <v>7.01</v>
      </c>
      <c r="R98" s="42">
        <f t="shared" si="11"/>
        <v>0</v>
      </c>
      <c r="S98" s="42" t="s">
        <v>265</v>
      </c>
      <c r="T98" s="40"/>
    </row>
    <row r="99" spans="1:20" ht="63" hidden="1" x14ac:dyDescent="0.25">
      <c r="A99" s="17" t="s">
        <v>172</v>
      </c>
      <c r="B99" s="18" t="s">
        <v>173</v>
      </c>
      <c r="C99" s="18" t="s">
        <v>18</v>
      </c>
      <c r="D99" s="31">
        <v>0</v>
      </c>
      <c r="E99" s="33">
        <f t="shared" si="7"/>
        <v>0</v>
      </c>
      <c r="F99" s="31">
        <v>0</v>
      </c>
      <c r="G99" s="31">
        <v>0</v>
      </c>
      <c r="H99" s="34">
        <f t="shared" si="8"/>
        <v>0</v>
      </c>
      <c r="I99" s="34">
        <v>0</v>
      </c>
      <c r="J99" s="34">
        <v>0</v>
      </c>
      <c r="K99" s="34">
        <v>0</v>
      </c>
      <c r="L99" s="34">
        <v>0</v>
      </c>
      <c r="M99" s="34">
        <v>0</v>
      </c>
      <c r="N99" s="36">
        <v>0</v>
      </c>
      <c r="O99" s="34">
        <f t="shared" si="9"/>
        <v>0</v>
      </c>
      <c r="P99" s="34">
        <v>0</v>
      </c>
      <c r="Q99" s="37">
        <f t="shared" si="10"/>
        <v>0</v>
      </c>
      <c r="R99" s="42">
        <f t="shared" si="11"/>
        <v>0</v>
      </c>
      <c r="S99" s="42" t="s">
        <v>265</v>
      </c>
      <c r="T99" s="40"/>
    </row>
    <row r="100" spans="1:20" ht="110.25" hidden="1" x14ac:dyDescent="0.25">
      <c r="A100" s="17" t="s">
        <v>174</v>
      </c>
      <c r="B100" s="18" t="s">
        <v>175</v>
      </c>
      <c r="C100" s="18" t="s">
        <v>18</v>
      </c>
      <c r="D100" s="31">
        <v>0</v>
      </c>
      <c r="E100" s="33">
        <f t="shared" si="7"/>
        <v>0</v>
      </c>
      <c r="F100" s="31">
        <v>0</v>
      </c>
      <c r="G100" s="31">
        <v>0</v>
      </c>
      <c r="H100" s="34">
        <f t="shared" si="8"/>
        <v>0</v>
      </c>
      <c r="I100" s="34">
        <v>0</v>
      </c>
      <c r="J100" s="34">
        <v>0</v>
      </c>
      <c r="K100" s="34">
        <v>0</v>
      </c>
      <c r="L100" s="34">
        <v>0</v>
      </c>
      <c r="M100" s="34">
        <v>0</v>
      </c>
      <c r="N100" s="36">
        <v>0</v>
      </c>
      <c r="O100" s="34">
        <f t="shared" si="9"/>
        <v>0</v>
      </c>
      <c r="P100" s="34">
        <v>0</v>
      </c>
      <c r="Q100" s="37">
        <f t="shared" si="10"/>
        <v>0</v>
      </c>
      <c r="R100" s="42">
        <f t="shared" si="11"/>
        <v>0</v>
      </c>
      <c r="S100" s="42" t="s">
        <v>265</v>
      </c>
      <c r="T100" s="40"/>
    </row>
    <row r="101" spans="1:20" ht="78.75" hidden="1" x14ac:dyDescent="0.25">
      <c r="A101" s="17" t="s">
        <v>176</v>
      </c>
      <c r="B101" s="18" t="s">
        <v>177</v>
      </c>
      <c r="C101" s="18" t="s">
        <v>18</v>
      </c>
      <c r="D101" s="31">
        <v>0</v>
      </c>
      <c r="E101" s="33">
        <f t="shared" si="7"/>
        <v>0</v>
      </c>
      <c r="F101" s="31">
        <v>0</v>
      </c>
      <c r="G101" s="31">
        <v>0</v>
      </c>
      <c r="H101" s="34">
        <f t="shared" si="8"/>
        <v>0</v>
      </c>
      <c r="I101" s="34">
        <v>0</v>
      </c>
      <c r="J101" s="34">
        <v>0</v>
      </c>
      <c r="K101" s="34">
        <v>0</v>
      </c>
      <c r="L101" s="34">
        <v>0</v>
      </c>
      <c r="M101" s="34">
        <v>0</v>
      </c>
      <c r="N101" s="36">
        <v>0</v>
      </c>
      <c r="O101" s="34">
        <f t="shared" si="9"/>
        <v>0</v>
      </c>
      <c r="P101" s="34">
        <v>0</v>
      </c>
      <c r="Q101" s="37">
        <f t="shared" si="10"/>
        <v>0</v>
      </c>
      <c r="R101" s="42">
        <f t="shared" si="11"/>
        <v>0</v>
      </c>
      <c r="S101" s="42" t="s">
        <v>265</v>
      </c>
      <c r="T101" s="40"/>
    </row>
    <row r="102" spans="1:20" ht="94.5" hidden="1" x14ac:dyDescent="0.25">
      <c r="A102" s="17" t="s">
        <v>178</v>
      </c>
      <c r="B102" s="18" t="s">
        <v>179</v>
      </c>
      <c r="C102" s="18" t="s">
        <v>18</v>
      </c>
      <c r="D102" s="31">
        <v>0</v>
      </c>
      <c r="E102" s="33">
        <f t="shared" si="7"/>
        <v>0</v>
      </c>
      <c r="F102" s="31">
        <v>0</v>
      </c>
      <c r="G102" s="31">
        <v>0</v>
      </c>
      <c r="H102" s="34">
        <f t="shared" si="8"/>
        <v>0</v>
      </c>
      <c r="I102" s="34">
        <v>0</v>
      </c>
      <c r="J102" s="34">
        <v>0</v>
      </c>
      <c r="K102" s="34">
        <v>0</v>
      </c>
      <c r="L102" s="34">
        <v>0</v>
      </c>
      <c r="M102" s="34">
        <v>0</v>
      </c>
      <c r="N102" s="36">
        <v>0</v>
      </c>
      <c r="O102" s="34">
        <f t="shared" si="9"/>
        <v>0</v>
      </c>
      <c r="P102" s="34">
        <v>0</v>
      </c>
      <c r="Q102" s="37">
        <f t="shared" si="10"/>
        <v>0</v>
      </c>
      <c r="R102" s="42">
        <f t="shared" si="11"/>
        <v>0</v>
      </c>
      <c r="S102" s="42" t="s">
        <v>265</v>
      </c>
      <c r="T102" s="40"/>
    </row>
    <row r="103" spans="1:20" ht="63" hidden="1" x14ac:dyDescent="0.25">
      <c r="A103" s="17" t="s">
        <v>180</v>
      </c>
      <c r="B103" s="18" t="s">
        <v>181</v>
      </c>
      <c r="C103" s="18" t="s">
        <v>18</v>
      </c>
      <c r="D103" s="31">
        <v>0</v>
      </c>
      <c r="E103" s="33">
        <f t="shared" si="7"/>
        <v>0</v>
      </c>
      <c r="F103" s="31">
        <v>0</v>
      </c>
      <c r="G103" s="31">
        <v>0</v>
      </c>
      <c r="H103" s="34">
        <f t="shared" si="8"/>
        <v>0</v>
      </c>
      <c r="I103" s="34">
        <v>0</v>
      </c>
      <c r="J103" s="34">
        <v>0</v>
      </c>
      <c r="K103" s="34">
        <v>0</v>
      </c>
      <c r="L103" s="34">
        <v>0</v>
      </c>
      <c r="M103" s="34">
        <v>0</v>
      </c>
      <c r="N103" s="36">
        <v>0</v>
      </c>
      <c r="O103" s="34">
        <f t="shared" si="9"/>
        <v>0</v>
      </c>
      <c r="P103" s="34">
        <v>0</v>
      </c>
      <c r="Q103" s="37">
        <f t="shared" si="10"/>
        <v>0</v>
      </c>
      <c r="R103" s="42">
        <f t="shared" si="11"/>
        <v>0</v>
      </c>
      <c r="S103" s="42" t="s">
        <v>265</v>
      </c>
      <c r="T103" s="40"/>
    </row>
    <row r="104" spans="1:20" ht="63" hidden="1" x14ac:dyDescent="0.25">
      <c r="A104" s="17" t="s">
        <v>182</v>
      </c>
      <c r="B104" s="18" t="s">
        <v>183</v>
      </c>
      <c r="C104" s="18" t="s">
        <v>18</v>
      </c>
      <c r="D104" s="31">
        <v>0</v>
      </c>
      <c r="E104" s="33">
        <f t="shared" si="7"/>
        <v>0</v>
      </c>
      <c r="F104" s="31">
        <v>0</v>
      </c>
      <c r="G104" s="31">
        <v>0</v>
      </c>
      <c r="H104" s="34">
        <f t="shared" si="8"/>
        <v>0</v>
      </c>
      <c r="I104" s="34">
        <v>0</v>
      </c>
      <c r="J104" s="34">
        <v>0</v>
      </c>
      <c r="K104" s="34">
        <v>0</v>
      </c>
      <c r="L104" s="34">
        <v>0</v>
      </c>
      <c r="M104" s="34">
        <v>0</v>
      </c>
      <c r="N104" s="36">
        <v>0</v>
      </c>
      <c r="O104" s="34">
        <f t="shared" si="9"/>
        <v>0</v>
      </c>
      <c r="P104" s="34">
        <v>0</v>
      </c>
      <c r="Q104" s="37">
        <f t="shared" si="10"/>
        <v>0</v>
      </c>
      <c r="R104" s="42">
        <f t="shared" si="11"/>
        <v>0</v>
      </c>
      <c r="S104" s="42" t="s">
        <v>265</v>
      </c>
      <c r="T104" s="40"/>
    </row>
    <row r="105" spans="1:20" s="1" customFormat="1" ht="31.5" x14ac:dyDescent="0.25">
      <c r="A105" s="22" t="s">
        <v>184</v>
      </c>
      <c r="B105" s="23" t="s">
        <v>185</v>
      </c>
      <c r="C105" s="23" t="s">
        <v>18</v>
      </c>
      <c r="D105" s="30">
        <v>42.4</v>
      </c>
      <c r="E105" s="38">
        <f t="shared" si="7"/>
        <v>35.799999999999997</v>
      </c>
      <c r="F105" s="30">
        <v>6.6</v>
      </c>
      <c r="G105" s="30">
        <v>6.6</v>
      </c>
      <c r="H105" s="34">
        <f t="shared" si="8"/>
        <v>0</v>
      </c>
      <c r="I105" s="37">
        <v>0</v>
      </c>
      <c r="J105" s="37">
        <v>0</v>
      </c>
      <c r="K105" s="37">
        <v>0</v>
      </c>
      <c r="L105" s="37">
        <v>0</v>
      </c>
      <c r="M105" s="37">
        <v>0</v>
      </c>
      <c r="N105" s="35">
        <v>0</v>
      </c>
      <c r="O105" s="37">
        <f t="shared" si="9"/>
        <v>6.6</v>
      </c>
      <c r="P105" s="37">
        <v>0</v>
      </c>
      <c r="Q105" s="37">
        <f t="shared" si="10"/>
        <v>6.6</v>
      </c>
      <c r="R105" s="42">
        <f t="shared" si="11"/>
        <v>0</v>
      </c>
      <c r="S105" s="42" t="s">
        <v>265</v>
      </c>
      <c r="T105" s="41"/>
    </row>
    <row r="106" spans="1:20" ht="31.5" x14ac:dyDescent="0.25">
      <c r="A106" s="24" t="s">
        <v>187</v>
      </c>
      <c r="B106" s="25" t="s">
        <v>206</v>
      </c>
      <c r="C106" s="20" t="s">
        <v>188</v>
      </c>
      <c r="D106" s="31">
        <v>0.98</v>
      </c>
      <c r="E106" s="33">
        <f t="shared" si="7"/>
        <v>0.98</v>
      </c>
      <c r="F106" s="31">
        <v>0</v>
      </c>
      <c r="G106" s="31">
        <v>0</v>
      </c>
      <c r="H106" s="34">
        <f t="shared" si="8"/>
        <v>0</v>
      </c>
      <c r="I106" s="34">
        <v>0</v>
      </c>
      <c r="J106" s="34">
        <v>0</v>
      </c>
      <c r="K106" s="34">
        <v>0</v>
      </c>
      <c r="L106" s="34">
        <v>0</v>
      </c>
      <c r="M106" s="34">
        <v>0</v>
      </c>
      <c r="N106" s="36">
        <v>0</v>
      </c>
      <c r="O106" s="34">
        <f t="shared" si="9"/>
        <v>0</v>
      </c>
      <c r="P106" s="34">
        <v>0</v>
      </c>
      <c r="Q106" s="37">
        <f t="shared" si="10"/>
        <v>0</v>
      </c>
      <c r="R106" s="42">
        <f t="shared" si="11"/>
        <v>0</v>
      </c>
      <c r="S106" s="42" t="s">
        <v>265</v>
      </c>
      <c r="T106" s="40"/>
    </row>
    <row r="107" spans="1:20" ht="31.5" x14ac:dyDescent="0.25">
      <c r="A107" s="24" t="s">
        <v>189</v>
      </c>
      <c r="B107" s="26" t="s">
        <v>210</v>
      </c>
      <c r="C107" s="20" t="s">
        <v>190</v>
      </c>
      <c r="D107" s="31">
        <v>6.5880000000000001</v>
      </c>
      <c r="E107" s="33">
        <f t="shared" si="7"/>
        <v>6.5880000000000001</v>
      </c>
      <c r="F107" s="31">
        <v>0</v>
      </c>
      <c r="G107" s="31">
        <v>0</v>
      </c>
      <c r="H107" s="34">
        <f t="shared" si="8"/>
        <v>0</v>
      </c>
      <c r="I107" s="34">
        <v>0</v>
      </c>
      <c r="J107" s="34">
        <v>0</v>
      </c>
      <c r="K107" s="34">
        <v>0</v>
      </c>
      <c r="L107" s="34">
        <v>0</v>
      </c>
      <c r="M107" s="34">
        <v>0</v>
      </c>
      <c r="N107" s="36">
        <v>0</v>
      </c>
      <c r="O107" s="34">
        <f t="shared" si="9"/>
        <v>0</v>
      </c>
      <c r="P107" s="34">
        <v>0</v>
      </c>
      <c r="Q107" s="37">
        <f t="shared" si="10"/>
        <v>0</v>
      </c>
      <c r="R107" s="42">
        <f t="shared" si="11"/>
        <v>0</v>
      </c>
      <c r="S107" s="42" t="s">
        <v>265</v>
      </c>
      <c r="T107" s="40"/>
    </row>
    <row r="108" spans="1:20" ht="31.5" x14ac:dyDescent="0.25">
      <c r="A108" s="24" t="s">
        <v>191</v>
      </c>
      <c r="B108" s="26" t="s">
        <v>255</v>
      </c>
      <c r="C108" s="20" t="s">
        <v>192</v>
      </c>
      <c r="D108" s="31">
        <v>2.66</v>
      </c>
      <c r="E108" s="33">
        <f t="shared" si="7"/>
        <v>2.66</v>
      </c>
      <c r="F108" s="31">
        <v>0</v>
      </c>
      <c r="G108" s="31">
        <v>0</v>
      </c>
      <c r="H108" s="34">
        <f t="shared" si="8"/>
        <v>0</v>
      </c>
      <c r="I108" s="34">
        <v>0</v>
      </c>
      <c r="J108" s="34">
        <v>0</v>
      </c>
      <c r="K108" s="34">
        <v>0</v>
      </c>
      <c r="L108" s="34">
        <v>0</v>
      </c>
      <c r="M108" s="34">
        <v>0</v>
      </c>
      <c r="N108" s="36">
        <v>0</v>
      </c>
      <c r="O108" s="34">
        <f t="shared" si="9"/>
        <v>0</v>
      </c>
      <c r="P108" s="34">
        <v>0</v>
      </c>
      <c r="Q108" s="37">
        <f t="shared" si="10"/>
        <v>0</v>
      </c>
      <c r="R108" s="42">
        <f t="shared" si="11"/>
        <v>0</v>
      </c>
      <c r="S108" s="42" t="s">
        <v>265</v>
      </c>
      <c r="T108" s="40"/>
    </row>
    <row r="109" spans="1:20" ht="47.25" x14ac:dyDescent="0.25">
      <c r="A109" s="24" t="s">
        <v>193</v>
      </c>
      <c r="B109" s="26" t="s">
        <v>256</v>
      </c>
      <c r="C109" s="20" t="s">
        <v>257</v>
      </c>
      <c r="D109" s="31">
        <v>8.41</v>
      </c>
      <c r="E109" s="33">
        <f t="shared" si="7"/>
        <v>3.8100000000000005</v>
      </c>
      <c r="F109" s="31" t="s">
        <v>264</v>
      </c>
      <c r="G109" s="31" t="s">
        <v>264</v>
      </c>
      <c r="H109" s="34">
        <f t="shared" si="8"/>
        <v>0</v>
      </c>
      <c r="I109" s="34">
        <v>0</v>
      </c>
      <c r="J109" s="34">
        <v>0</v>
      </c>
      <c r="K109" s="34">
        <v>0</v>
      </c>
      <c r="L109" s="34">
        <v>0</v>
      </c>
      <c r="M109" s="34">
        <v>0</v>
      </c>
      <c r="N109" s="36">
        <v>0</v>
      </c>
      <c r="O109" s="34">
        <f t="shared" si="9"/>
        <v>4.5999999999999996</v>
      </c>
      <c r="P109" s="34">
        <v>0</v>
      </c>
      <c r="Q109" s="37">
        <f t="shared" si="10"/>
        <v>4.5999999999999996</v>
      </c>
      <c r="R109" s="42">
        <f t="shared" si="11"/>
        <v>0</v>
      </c>
      <c r="S109" s="42" t="s">
        <v>265</v>
      </c>
      <c r="T109" s="40"/>
    </row>
    <row r="110" spans="1:20" ht="63" x14ac:dyDescent="0.25">
      <c r="A110" s="24" t="s">
        <v>194</v>
      </c>
      <c r="B110" s="26" t="s">
        <v>258</v>
      </c>
      <c r="C110" s="20" t="s">
        <v>195</v>
      </c>
      <c r="D110" s="31">
        <v>6.67</v>
      </c>
      <c r="E110" s="33">
        <f t="shared" si="7"/>
        <v>6.67</v>
      </c>
      <c r="F110" s="31">
        <v>0</v>
      </c>
      <c r="G110" s="31">
        <v>0</v>
      </c>
      <c r="H110" s="34">
        <f t="shared" si="8"/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  <c r="N110" s="36">
        <v>0</v>
      </c>
      <c r="O110" s="34">
        <f t="shared" si="9"/>
        <v>0</v>
      </c>
      <c r="P110" s="34">
        <v>0</v>
      </c>
      <c r="Q110" s="37">
        <f t="shared" si="10"/>
        <v>0</v>
      </c>
      <c r="R110" s="42">
        <f t="shared" si="11"/>
        <v>0</v>
      </c>
      <c r="S110" s="42" t="s">
        <v>265</v>
      </c>
      <c r="T110" s="40"/>
    </row>
    <row r="111" spans="1:20" ht="31.5" x14ac:dyDescent="0.25">
      <c r="A111" s="19" t="s">
        <v>196</v>
      </c>
      <c r="B111" s="26" t="s">
        <v>211</v>
      </c>
      <c r="C111" s="20" t="s">
        <v>197</v>
      </c>
      <c r="D111" s="31">
        <v>2.77</v>
      </c>
      <c r="E111" s="33">
        <f t="shared" si="7"/>
        <v>2.77</v>
      </c>
      <c r="F111" s="31" t="s">
        <v>16</v>
      </c>
      <c r="G111" s="31" t="s">
        <v>16</v>
      </c>
      <c r="H111" s="34">
        <f t="shared" si="8"/>
        <v>0</v>
      </c>
      <c r="I111" s="34">
        <v>0</v>
      </c>
      <c r="J111" s="34">
        <v>0</v>
      </c>
      <c r="K111" s="34">
        <v>0</v>
      </c>
      <c r="L111" s="34">
        <v>0</v>
      </c>
      <c r="M111" s="34">
        <v>0</v>
      </c>
      <c r="N111" s="36">
        <v>0</v>
      </c>
      <c r="O111" s="34">
        <f t="shared" si="9"/>
        <v>0</v>
      </c>
      <c r="P111" s="34">
        <v>0</v>
      </c>
      <c r="Q111" s="37">
        <f t="shared" si="10"/>
        <v>0</v>
      </c>
      <c r="R111" s="42">
        <f t="shared" si="11"/>
        <v>0</v>
      </c>
      <c r="S111" s="42" t="s">
        <v>265</v>
      </c>
      <c r="T111" s="40"/>
    </row>
    <row r="112" spans="1:20" ht="31.5" x14ac:dyDescent="0.25">
      <c r="A112" s="19" t="s">
        <v>207</v>
      </c>
      <c r="B112" s="26" t="s">
        <v>223</v>
      </c>
      <c r="C112" s="20" t="s">
        <v>208</v>
      </c>
      <c r="D112" s="31">
        <v>0.36899999999999999</v>
      </c>
      <c r="E112" s="33">
        <f t="shared" si="7"/>
        <v>0.36899999999999999</v>
      </c>
      <c r="F112" s="31">
        <v>0</v>
      </c>
      <c r="G112" s="31">
        <v>0</v>
      </c>
      <c r="H112" s="34">
        <f t="shared" si="8"/>
        <v>0</v>
      </c>
      <c r="I112" s="34">
        <v>0</v>
      </c>
      <c r="J112" s="34">
        <v>0</v>
      </c>
      <c r="K112" s="34">
        <v>0</v>
      </c>
      <c r="L112" s="34">
        <v>0</v>
      </c>
      <c r="M112" s="34">
        <v>0</v>
      </c>
      <c r="N112" s="36">
        <v>0</v>
      </c>
      <c r="O112" s="34">
        <f t="shared" si="9"/>
        <v>0</v>
      </c>
      <c r="P112" s="34">
        <v>0</v>
      </c>
      <c r="Q112" s="37">
        <f t="shared" si="10"/>
        <v>0</v>
      </c>
      <c r="R112" s="42">
        <f t="shared" si="11"/>
        <v>0</v>
      </c>
      <c r="S112" s="42" t="s">
        <v>265</v>
      </c>
      <c r="T112" s="40"/>
    </row>
    <row r="113" spans="1:20" ht="31.5" x14ac:dyDescent="0.25">
      <c r="A113" s="19" t="s">
        <v>224</v>
      </c>
      <c r="B113" s="26" t="s">
        <v>225</v>
      </c>
      <c r="C113" s="20" t="s">
        <v>226</v>
      </c>
      <c r="D113" s="31">
        <v>9.16</v>
      </c>
      <c r="E113" s="33">
        <f t="shared" si="7"/>
        <v>9.16</v>
      </c>
      <c r="F113" s="31">
        <v>0</v>
      </c>
      <c r="G113" s="31">
        <v>0</v>
      </c>
      <c r="H113" s="34">
        <f t="shared" si="8"/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6">
        <v>0</v>
      </c>
      <c r="O113" s="34">
        <f t="shared" si="9"/>
        <v>0</v>
      </c>
      <c r="P113" s="34">
        <v>0</v>
      </c>
      <c r="Q113" s="37">
        <f t="shared" si="10"/>
        <v>0</v>
      </c>
      <c r="R113" s="42">
        <f t="shared" si="11"/>
        <v>0</v>
      </c>
      <c r="S113" s="42" t="s">
        <v>265</v>
      </c>
      <c r="T113" s="40"/>
    </row>
    <row r="114" spans="1:20" ht="31.5" x14ac:dyDescent="0.25">
      <c r="A114" s="19" t="s">
        <v>227</v>
      </c>
      <c r="B114" s="26" t="s">
        <v>259</v>
      </c>
      <c r="C114" s="20" t="s">
        <v>228</v>
      </c>
      <c r="D114" s="31">
        <v>0.82</v>
      </c>
      <c r="E114" s="33">
        <f t="shared" si="7"/>
        <v>0.82</v>
      </c>
      <c r="F114" s="31">
        <v>0</v>
      </c>
      <c r="G114" s="31">
        <v>0</v>
      </c>
      <c r="H114" s="34">
        <f t="shared" si="8"/>
        <v>0</v>
      </c>
      <c r="I114" s="34">
        <v>0</v>
      </c>
      <c r="J114" s="34">
        <v>0</v>
      </c>
      <c r="K114" s="34">
        <v>0</v>
      </c>
      <c r="L114" s="34">
        <v>0</v>
      </c>
      <c r="M114" s="34">
        <v>0</v>
      </c>
      <c r="N114" s="36">
        <v>0</v>
      </c>
      <c r="O114" s="34">
        <f t="shared" si="9"/>
        <v>0</v>
      </c>
      <c r="P114" s="34">
        <v>0</v>
      </c>
      <c r="Q114" s="37">
        <f t="shared" si="10"/>
        <v>0</v>
      </c>
      <c r="R114" s="42">
        <f t="shared" si="11"/>
        <v>0</v>
      </c>
      <c r="S114" s="42" t="s">
        <v>265</v>
      </c>
      <c r="T114" s="40"/>
    </row>
    <row r="115" spans="1:20" ht="31.5" x14ac:dyDescent="0.25">
      <c r="A115" s="19" t="s">
        <v>229</v>
      </c>
      <c r="B115" s="26" t="s">
        <v>230</v>
      </c>
      <c r="C115" s="20" t="s">
        <v>231</v>
      </c>
      <c r="D115" s="31">
        <v>0.7</v>
      </c>
      <c r="E115" s="33">
        <f t="shared" si="7"/>
        <v>0.7</v>
      </c>
      <c r="F115" s="31">
        <v>0</v>
      </c>
      <c r="G115" s="31">
        <v>0</v>
      </c>
      <c r="H115" s="34">
        <f t="shared" si="8"/>
        <v>0</v>
      </c>
      <c r="I115" s="34">
        <v>0</v>
      </c>
      <c r="J115" s="34">
        <v>0</v>
      </c>
      <c r="K115" s="34">
        <v>0</v>
      </c>
      <c r="L115" s="34">
        <v>0</v>
      </c>
      <c r="M115" s="34">
        <v>0</v>
      </c>
      <c r="N115" s="36">
        <v>0</v>
      </c>
      <c r="O115" s="34">
        <f t="shared" si="9"/>
        <v>0</v>
      </c>
      <c r="P115" s="34">
        <v>0</v>
      </c>
      <c r="Q115" s="37">
        <f t="shared" si="10"/>
        <v>0</v>
      </c>
      <c r="R115" s="42">
        <f t="shared" si="11"/>
        <v>0</v>
      </c>
      <c r="S115" s="42" t="s">
        <v>265</v>
      </c>
      <c r="T115" s="40"/>
    </row>
    <row r="116" spans="1:20" ht="31.5" x14ac:dyDescent="0.25">
      <c r="A116" s="19" t="s">
        <v>232</v>
      </c>
      <c r="B116" s="26" t="s">
        <v>233</v>
      </c>
      <c r="C116" s="20" t="s">
        <v>234</v>
      </c>
      <c r="D116" s="31">
        <v>0.99</v>
      </c>
      <c r="E116" s="33">
        <f t="shared" si="7"/>
        <v>0.99</v>
      </c>
      <c r="F116" s="31">
        <v>0</v>
      </c>
      <c r="G116" s="31">
        <v>0</v>
      </c>
      <c r="H116" s="34">
        <f t="shared" si="8"/>
        <v>0</v>
      </c>
      <c r="I116" s="34">
        <v>0</v>
      </c>
      <c r="J116" s="34">
        <v>0</v>
      </c>
      <c r="K116" s="34">
        <v>0</v>
      </c>
      <c r="L116" s="34">
        <v>0</v>
      </c>
      <c r="M116" s="34">
        <v>0</v>
      </c>
      <c r="N116" s="36">
        <v>0</v>
      </c>
      <c r="O116" s="34">
        <f t="shared" si="9"/>
        <v>0</v>
      </c>
      <c r="P116" s="34">
        <v>0</v>
      </c>
      <c r="Q116" s="37">
        <f t="shared" si="10"/>
        <v>0</v>
      </c>
      <c r="R116" s="42">
        <f t="shared" si="11"/>
        <v>0</v>
      </c>
      <c r="S116" s="42" t="s">
        <v>265</v>
      </c>
      <c r="T116" s="40"/>
    </row>
    <row r="117" spans="1:20" ht="16.5" thickBot="1" x14ac:dyDescent="0.3">
      <c r="A117" s="24" t="s">
        <v>235</v>
      </c>
      <c r="B117" s="26" t="s">
        <v>260</v>
      </c>
      <c r="C117" s="20" t="s">
        <v>236</v>
      </c>
      <c r="D117" s="31">
        <v>0.28000000000000003</v>
      </c>
      <c r="E117" s="33">
        <f t="shared" si="7"/>
        <v>0.28000000000000003</v>
      </c>
      <c r="F117" s="31">
        <v>0</v>
      </c>
      <c r="G117" s="31">
        <v>0</v>
      </c>
      <c r="H117" s="34">
        <f t="shared" si="8"/>
        <v>0</v>
      </c>
      <c r="I117" s="34">
        <v>0</v>
      </c>
      <c r="J117" s="34">
        <v>0</v>
      </c>
      <c r="K117" s="34">
        <v>0</v>
      </c>
      <c r="L117" s="34">
        <v>0</v>
      </c>
      <c r="M117" s="34">
        <v>0</v>
      </c>
      <c r="N117" s="36">
        <v>0</v>
      </c>
      <c r="O117" s="34">
        <f t="shared" si="9"/>
        <v>0</v>
      </c>
      <c r="P117" s="34">
        <v>0</v>
      </c>
      <c r="Q117" s="37">
        <f t="shared" si="10"/>
        <v>0</v>
      </c>
      <c r="R117" s="42">
        <f t="shared" si="11"/>
        <v>0</v>
      </c>
      <c r="S117" s="42" t="s">
        <v>265</v>
      </c>
      <c r="T117" s="40"/>
    </row>
    <row r="118" spans="1:20" ht="32.25" thickBot="1" x14ac:dyDescent="0.3">
      <c r="A118" s="27" t="s">
        <v>261</v>
      </c>
      <c r="B118" s="28" t="s">
        <v>262</v>
      </c>
      <c r="C118" s="20" t="s">
        <v>263</v>
      </c>
      <c r="D118" s="31">
        <v>2</v>
      </c>
      <c r="E118" s="33">
        <f t="shared" si="7"/>
        <v>0</v>
      </c>
      <c r="F118" s="31">
        <v>2</v>
      </c>
      <c r="G118" s="31">
        <v>2</v>
      </c>
      <c r="H118" s="34">
        <f t="shared" si="8"/>
        <v>0</v>
      </c>
      <c r="I118" s="34">
        <v>0</v>
      </c>
      <c r="J118" s="34">
        <v>0</v>
      </c>
      <c r="K118" s="34">
        <v>0</v>
      </c>
      <c r="L118" s="34">
        <v>0</v>
      </c>
      <c r="M118" s="34">
        <v>0</v>
      </c>
      <c r="N118" s="36">
        <v>0</v>
      </c>
      <c r="O118" s="34">
        <f t="shared" si="9"/>
        <v>2</v>
      </c>
      <c r="P118" s="34">
        <v>0</v>
      </c>
      <c r="Q118" s="37">
        <f t="shared" si="10"/>
        <v>2</v>
      </c>
      <c r="R118" s="42">
        <f t="shared" si="11"/>
        <v>0</v>
      </c>
      <c r="S118" s="42" t="s">
        <v>265</v>
      </c>
      <c r="T118" s="40"/>
    </row>
  </sheetData>
  <mergeCells count="20">
    <mergeCell ref="T23:T30"/>
    <mergeCell ref="C10:C12"/>
    <mergeCell ref="D10:D12"/>
    <mergeCell ref="S11:S12"/>
    <mergeCell ref="R1:T3"/>
    <mergeCell ref="G10:P10"/>
    <mergeCell ref="Q10:Q12"/>
    <mergeCell ref="R10:S10"/>
    <mergeCell ref="T10:T12"/>
    <mergeCell ref="G11:H11"/>
    <mergeCell ref="I11:J11"/>
    <mergeCell ref="K11:L11"/>
    <mergeCell ref="M11:N11"/>
    <mergeCell ref="O11:P11"/>
    <mergeCell ref="R11:R12"/>
    <mergeCell ref="A2:Q8"/>
    <mergeCell ref="F10:F12"/>
    <mergeCell ref="A10:A12"/>
    <mergeCell ref="B10:B12"/>
    <mergeCell ref="E10:E12"/>
  </mergeCells>
  <conditionalFormatting sqref="B107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2021-11-08T08:47:17Z</dcterms:modified>
</cp:coreProperties>
</file>